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victo\Dropbox\My PC (DESKTOP-RRCPEDH)\Desktop\"/>
    </mc:Choice>
  </mc:AlternateContent>
  <xr:revisionPtr revIDLastSave="0" documentId="8_{BF7D8CEF-F8C4-4885-9132-5A65F37180D9}" xr6:coauthVersionLast="46" xr6:coauthVersionMax="46" xr10:uidLastSave="{00000000-0000-0000-0000-000000000000}"/>
  <bookViews>
    <workbookView xWindow="-120" yWindow="-120" windowWidth="20730" windowHeight="11160" firstSheet="2" activeTab="2" xr2:uid="{00000000-000D-0000-FFFF-FFFF00000000}"/>
  </bookViews>
  <sheets>
    <sheet name="EIXOS UFSJ" sheetId="1" r:id="rId1"/>
    <sheet name=" IDENTIFICAÇÃO DA SETORIAL" sheetId="2" r:id="rId2"/>
    <sheet name="OBJETIVO_SETORIAL_01" sheetId="3" r:id="rId3"/>
    <sheet name="GESTAO_DE_RISCOS_01" sheetId="4" r:id="rId4"/>
    <sheet name="OBJETIVO_SETORIAL_02" sheetId="5" r:id="rId5"/>
    <sheet name="GESTAO_DE_RISCOS_02" sheetId="6" r:id="rId6"/>
    <sheet name="OBJETIVO_SETORIAL_03" sheetId="7" r:id="rId7"/>
    <sheet name="GESTAO_DE_RISCOS_03" sheetId="8" r:id="rId8"/>
    <sheet name="OBJETIVO_SETORIAL_04" sheetId="9" r:id="rId9"/>
    <sheet name="GESTAO_DE_RISCOS_04" sheetId="10" r:id="rId10"/>
    <sheet name="OBJETIVO_SETORIAL_05" sheetId="11" r:id="rId11"/>
    <sheet name="GESTAO_DE_RISCOS_05" sheetId="12" r:id="rId12"/>
    <sheet name="lista" sheetId="13" state="hidden" r:id="rId13"/>
    <sheet name="risco" sheetId="14" state="hidden" r:id="rId14"/>
  </sheets>
  <definedNames>
    <definedName name="ACOES">lista!$B$6:$B$8</definedName>
    <definedName name="Controle">risco!$F$8:$F$10</definedName>
    <definedName name="Probabilidade_Impacto">risco!$D$5:$D$9</definedName>
    <definedName name="Tipos_de_Riscos">risco!$B$6:$B$9</definedName>
  </definedNames>
  <calcPr calcId="181029"/>
  <fileRecoveryPr repairLoad="1"/>
  <extLst>
    <ext uri="GoogleSheetsCustomDataVersion1">
      <go:sheetsCustomData xmlns:go="http://customooxmlschemas.google.com/" r:id="rId20" roundtripDataSignature="AMtx7mi0+sj+RnSRQvMzQjx/vUFITGHRDw=="/>
    </ext>
  </extLst>
</workbook>
</file>

<file path=xl/calcChain.xml><?xml version="1.0" encoding="utf-8"?>
<calcChain xmlns="http://schemas.openxmlformats.org/spreadsheetml/2006/main">
  <c r="G53" i="12" l="1"/>
  <c r="H53" i="12" s="1"/>
  <c r="E53" i="12"/>
  <c r="F53" i="12" s="1"/>
  <c r="C53" i="12"/>
  <c r="D53" i="12" s="1"/>
  <c r="B53" i="12"/>
  <c r="G46" i="12"/>
  <c r="E46" i="12"/>
  <c r="C46" i="12"/>
  <c r="D46" i="12" s="1"/>
  <c r="B46" i="12"/>
  <c r="F46" i="12" s="1"/>
  <c r="J30" i="12"/>
  <c r="I30" i="12"/>
  <c r="B30" i="12"/>
  <c r="I29" i="12"/>
  <c r="J29" i="12" s="1"/>
  <c r="B29" i="12"/>
  <c r="J28" i="12"/>
  <c r="I28" i="12"/>
  <c r="B28" i="12"/>
  <c r="I27" i="12"/>
  <c r="J27" i="12" s="1"/>
  <c r="B27" i="12"/>
  <c r="I26" i="12"/>
  <c r="J26" i="12" s="1"/>
  <c r="B26" i="12"/>
  <c r="I25" i="12"/>
  <c r="J25" i="12" s="1"/>
  <c r="B25" i="12"/>
  <c r="J24" i="12"/>
  <c r="I24" i="12"/>
  <c r="B24" i="12"/>
  <c r="I23" i="12"/>
  <c r="J23" i="12" s="1"/>
  <c r="B23" i="12"/>
  <c r="I22" i="12"/>
  <c r="J22" i="12" s="1"/>
  <c r="B22" i="12"/>
  <c r="J21" i="12"/>
  <c r="I21" i="12"/>
  <c r="B21" i="12"/>
  <c r="J20" i="12"/>
  <c r="I20" i="12"/>
  <c r="B20" i="12"/>
  <c r="I19" i="12"/>
  <c r="J19" i="12" s="1"/>
  <c r="B19" i="12"/>
  <c r="I18" i="12"/>
  <c r="J18" i="12" s="1"/>
  <c r="B18" i="12"/>
  <c r="J17" i="12"/>
  <c r="I17" i="12"/>
  <c r="B17" i="12"/>
  <c r="J16" i="12"/>
  <c r="I16" i="12"/>
  <c r="B16" i="12"/>
  <c r="I15" i="12"/>
  <c r="J15" i="12" s="1"/>
  <c r="B15" i="12"/>
  <c r="I14" i="12"/>
  <c r="J14" i="12" s="1"/>
  <c r="B14" i="12"/>
  <c r="C79" i="11"/>
  <c r="D75" i="11"/>
  <c r="G51" i="10"/>
  <c r="H51" i="10" s="1"/>
  <c r="E51" i="10"/>
  <c r="F51" i="10" s="1"/>
  <c r="C51" i="10"/>
  <c r="D51" i="10" s="1"/>
  <c r="B51" i="10"/>
  <c r="G44" i="10"/>
  <c r="E44" i="10"/>
  <c r="C44" i="10"/>
  <c r="I27" i="10"/>
  <c r="J27" i="10" s="1"/>
  <c r="B27" i="10"/>
  <c r="J26" i="10"/>
  <c r="I26" i="10"/>
  <c r="B26" i="10"/>
  <c r="I25" i="10"/>
  <c r="J25" i="10" s="1"/>
  <c r="B25" i="10"/>
  <c r="J24" i="10"/>
  <c r="I24" i="10"/>
  <c r="B24" i="10"/>
  <c r="I23" i="10"/>
  <c r="J23" i="10" s="1"/>
  <c r="B23" i="10"/>
  <c r="J22" i="10"/>
  <c r="I22" i="10"/>
  <c r="B22" i="10"/>
  <c r="I21" i="10"/>
  <c r="J21" i="10" s="1"/>
  <c r="B21" i="10"/>
  <c r="J20" i="10"/>
  <c r="I20" i="10"/>
  <c r="B20" i="10"/>
  <c r="I19" i="10"/>
  <c r="J19" i="10" s="1"/>
  <c r="B19" i="10"/>
  <c r="J18" i="10"/>
  <c r="I18" i="10"/>
  <c r="B18" i="10"/>
  <c r="I17" i="10"/>
  <c r="J17" i="10" s="1"/>
  <c r="B17" i="10"/>
  <c r="J16" i="10"/>
  <c r="I16" i="10"/>
  <c r="B16" i="10"/>
  <c r="I15" i="10"/>
  <c r="J15" i="10" s="1"/>
  <c r="B15" i="10"/>
  <c r="J14" i="10"/>
  <c r="I14" i="10"/>
  <c r="B14" i="10"/>
  <c r="B44" i="10" s="1"/>
  <c r="C70" i="9"/>
  <c r="D66" i="9"/>
  <c r="G46" i="8"/>
  <c r="H46" i="8" s="1"/>
  <c r="E46" i="8"/>
  <c r="F46" i="8" s="1"/>
  <c r="C46" i="8"/>
  <c r="D46" i="8" s="1"/>
  <c r="B46" i="8"/>
  <c r="G39" i="8"/>
  <c r="E39" i="8"/>
  <c r="C39" i="8"/>
  <c r="B39" i="8"/>
  <c r="H39" i="8" s="1"/>
  <c r="C64" i="7"/>
  <c r="D60" i="7"/>
  <c r="G54" i="6"/>
  <c r="H54" i="6" s="1"/>
  <c r="E54" i="6"/>
  <c r="F54" i="6" s="1"/>
  <c r="C54" i="6"/>
  <c r="D54" i="6" s="1"/>
  <c r="B54" i="6"/>
  <c r="H47" i="6"/>
  <c r="G47" i="6"/>
  <c r="F47" i="6"/>
  <c r="E47" i="6"/>
  <c r="D47" i="6"/>
  <c r="C47" i="6"/>
  <c r="B31" i="6"/>
  <c r="B30" i="6"/>
  <c r="B29" i="6"/>
  <c r="B28" i="6"/>
  <c r="B27" i="6"/>
  <c r="B26" i="6"/>
  <c r="B25" i="6"/>
  <c r="B24" i="6"/>
  <c r="B23" i="6"/>
  <c r="B22" i="6"/>
  <c r="B21" i="6"/>
  <c r="B20" i="6"/>
  <c r="B19" i="6"/>
  <c r="B18" i="6"/>
  <c r="A18" i="6"/>
  <c r="B17" i="6"/>
  <c r="A17" i="6"/>
  <c r="B16" i="6"/>
  <c r="A16" i="6"/>
  <c r="B15" i="6"/>
  <c r="A15" i="6"/>
  <c r="B14" i="6"/>
  <c r="A14" i="6"/>
  <c r="C77" i="5"/>
  <c r="D73" i="5"/>
  <c r="G120" i="4"/>
  <c r="H120" i="4" s="1"/>
  <c r="E120" i="4"/>
  <c r="F120" i="4" s="1"/>
  <c r="C120" i="4"/>
  <c r="D120" i="4" s="1"/>
  <c r="B120" i="4"/>
  <c r="G113" i="4"/>
  <c r="E113" i="4"/>
  <c r="C113" i="4"/>
  <c r="B113" i="4"/>
  <c r="H113" i="4" s="1"/>
  <c r="B96" i="4"/>
  <c r="A96" i="4"/>
  <c r="B95" i="4"/>
  <c r="A95" i="4"/>
  <c r="B94" i="4"/>
  <c r="A94" i="4"/>
  <c r="B93" i="4"/>
  <c r="A93" i="4"/>
  <c r="B92" i="4"/>
  <c r="A92" i="4"/>
  <c r="B91" i="4"/>
  <c r="A91" i="4"/>
  <c r="B90" i="4"/>
  <c r="A90" i="4"/>
  <c r="B89" i="4"/>
  <c r="A89" i="4"/>
  <c r="B88" i="4"/>
  <c r="A88" i="4"/>
  <c r="B87" i="4"/>
  <c r="A87" i="4"/>
  <c r="B86" i="4"/>
  <c r="A86" i="4"/>
  <c r="B85" i="4"/>
  <c r="A85" i="4"/>
  <c r="B84" i="4"/>
  <c r="A84" i="4"/>
  <c r="B83" i="4"/>
  <c r="A83" i="4"/>
  <c r="B82" i="4"/>
  <c r="A82" i="4"/>
  <c r="B81" i="4"/>
  <c r="A81" i="4"/>
  <c r="B80" i="4"/>
  <c r="A80" i="4"/>
  <c r="B79" i="4"/>
  <c r="A79" i="4"/>
  <c r="B78" i="4"/>
  <c r="A78" i="4"/>
  <c r="B77" i="4"/>
  <c r="A77" i="4"/>
  <c r="B76" i="4"/>
  <c r="A76" i="4"/>
  <c r="B75" i="4"/>
  <c r="A75" i="4"/>
  <c r="B74" i="4"/>
  <c r="A74" i="4"/>
  <c r="B73" i="4"/>
  <c r="A73" i="4"/>
  <c r="B72" i="4"/>
  <c r="A72" i="4"/>
  <c r="B71" i="4"/>
  <c r="A71" i="4"/>
  <c r="B70" i="4"/>
  <c r="A70" i="4"/>
  <c r="B69" i="4"/>
  <c r="A69" i="4"/>
  <c r="B68" i="4"/>
  <c r="A68" i="4"/>
  <c r="B67" i="4"/>
  <c r="A67" i="4"/>
  <c r="B66" i="4"/>
  <c r="A66" i="4"/>
  <c r="B65" i="4"/>
  <c r="A65" i="4"/>
  <c r="B64" i="4"/>
  <c r="A64" i="4"/>
  <c r="B63" i="4"/>
  <c r="A63" i="4"/>
  <c r="B62" i="4"/>
  <c r="A62" i="4"/>
  <c r="B61" i="4"/>
  <c r="A61" i="4"/>
  <c r="B60" i="4"/>
  <c r="A60" i="4"/>
  <c r="B59" i="4"/>
  <c r="A59" i="4"/>
  <c r="B58" i="4"/>
  <c r="A58" i="4"/>
  <c r="B57" i="4"/>
  <c r="A57" i="4"/>
  <c r="B56" i="4"/>
  <c r="A56" i="4"/>
  <c r="B55" i="4"/>
  <c r="A55" i="4"/>
  <c r="B54" i="4"/>
  <c r="A54" i="4"/>
  <c r="B53" i="4"/>
  <c r="A53" i="4"/>
  <c r="B52" i="4"/>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B20" i="4"/>
  <c r="A20" i="4"/>
  <c r="B19" i="4"/>
  <c r="A19" i="4"/>
  <c r="B18" i="4"/>
  <c r="A18" i="4"/>
  <c r="B17" i="4"/>
  <c r="A17" i="4"/>
  <c r="B16" i="4"/>
  <c r="A16" i="4"/>
  <c r="B15" i="4"/>
  <c r="A15" i="4"/>
  <c r="B14" i="4"/>
  <c r="A14" i="4"/>
  <c r="C212" i="3"/>
  <c r="D202" i="3"/>
  <c r="F44" i="10" l="1"/>
  <c r="H44" i="10"/>
  <c r="D44" i="10"/>
  <c r="H46" i="12"/>
  <c r="F113" i="4"/>
  <c r="D113" i="4"/>
  <c r="F39" i="8"/>
  <c r="D3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0200-000001000000}">
      <text>
        <r>
          <rPr>
            <sz val="11"/>
            <color rgb="FF003300"/>
            <rFont val="Calibri"/>
          </rPr>
          <t>======
ID#AAAASEZt9O0
OPÇÕES    (2021-11-19 22:49:11)
- REALILZADO;
- EM ELABORAÇÃO; 
- NÃO REALIZADO</t>
        </r>
      </text>
    </comment>
    <comment ref="E22" authorId="0" shapeId="0" xr:uid="{00000000-0006-0000-0200-000002000000}">
      <text>
        <r>
          <rPr>
            <sz val="11"/>
            <color rgb="FF003300"/>
            <rFont val="Calibri"/>
          </rPr>
          <t>======
ID#AAAASEYrzOs
OPÇÕES    (2021-11-19 22:49:11)
- REALILZADO;
- EM ELABORAÇÃO; 
- NÃO REALIZADO</t>
        </r>
      </text>
    </comment>
  </commentList>
  <extLst>
    <ext xmlns:r="http://schemas.openxmlformats.org/officeDocument/2006/relationships" uri="GoogleSheetsCustomDataVersion1">
      <go:sheetsCustomData xmlns:go="http://customooxmlschemas.google.com/" r:id="rId1" roundtripDataSignature="AMtx7mhZZ9U5e7DJEPRG5x/kYqiU49U5W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300-000007000000}">
      <text>
        <r>
          <rPr>
            <sz val="11"/>
            <color rgb="FF003300"/>
            <rFont val="Calibri"/>
          </rPr>
          <t>======
ID#AAAASEYrzOg
     (2021-11-19 22:49:11)
O que pode me impede de executar a ação?</t>
        </r>
      </text>
    </comment>
    <comment ref="D13" authorId="0" shapeId="0" xr:uid="{00000000-0006-0000-0300-000002000000}">
      <text>
        <r>
          <rPr>
            <sz val="11"/>
            <color rgb="FF003300"/>
            <rFont val="Calibri"/>
          </rPr>
          <t>======
ID#AAAASEZt9Pw
     (2021-11-19 22:49:11)
Descrição sucinta da causa</t>
        </r>
      </text>
    </comment>
    <comment ref="F13" authorId="0" shapeId="0" xr:uid="{00000000-0006-0000-0300-000006000000}">
      <text>
        <r>
          <rPr>
            <sz val="11"/>
            <color rgb="FF003300"/>
            <rFont val="Calibri"/>
          </rPr>
          <t>======
ID#AAAASEZt9N0
Ana Alice Reis    (2021-11-19 22:49:11)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300-000001000000}">
      <text>
        <r>
          <rPr>
            <sz val="11"/>
            <color rgb="FF003300"/>
            <rFont val="Calibri"/>
          </rPr>
          <t>======
ID#AAAASEZt9P8
     (2021-11-19 22:49:11)
1- Muito baixa
2- Baixa
3- Média
4- Alta
5- Muito Alta</t>
        </r>
      </text>
    </comment>
    <comment ref="H13" authorId="0" shapeId="0" xr:uid="{00000000-0006-0000-0300-000005000000}">
      <text>
        <r>
          <rPr>
            <sz val="11"/>
            <color rgb="FF003300"/>
            <rFont val="Calibri"/>
          </rPr>
          <t>======
ID#AAAASEZt9N8
     (2021-11-19 22:49:11)
1- Muito baixo
2- Baixo
3- Médio
4- Alto
5- Muito Alto</t>
        </r>
      </text>
    </comment>
    <comment ref="J13" authorId="0" shapeId="0" xr:uid="{00000000-0006-0000-0300-000003000000}">
      <text>
        <r>
          <rPr>
            <sz val="11"/>
            <color rgb="FF003300"/>
            <rFont val="Calibri"/>
          </rPr>
          <t>======
ID#AAAASEZt9Pk
     (2021-11-19 22:49:11)
1,2- Baixo
3,4,5,6- Médio
8,9,10,12- Alto
15,16,20,25- Extremo</t>
        </r>
      </text>
    </comment>
    <comment ref="Q13" authorId="0" shapeId="0" xr:uid="{00000000-0006-0000-0300-000004000000}">
      <text>
        <r>
          <rPr>
            <sz val="11"/>
            <color rgb="FF003300"/>
            <rFont val="Calibri"/>
          </rPr>
          <t>======
ID#AAAASEZt9OM
     (2021-11-19 22:49:11)
Realizada
Em elaboração
Não realizada</t>
        </r>
      </text>
    </comment>
  </commentList>
  <extLst>
    <ext xmlns:r="http://schemas.openxmlformats.org/officeDocument/2006/relationships" uri="GoogleSheetsCustomDataVersion1">
      <go:sheetsCustomData xmlns:go="http://customooxmlschemas.google.com/" r:id="rId1" roundtripDataSignature="AMtx7mhU1rYsCUrcoqT6zjE7v00WITkf/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500-000003000000}">
      <text>
        <r>
          <rPr>
            <sz val="11"/>
            <color rgb="FF003300"/>
            <rFont val="Calibri"/>
          </rPr>
          <t>======
ID#AAAASEZt9Ps
     (2021-11-19 22:49:11)
O que pode me impede de executar a ação?</t>
        </r>
      </text>
    </comment>
    <comment ref="D13" authorId="0" shapeId="0" xr:uid="{00000000-0006-0000-0500-000006000000}">
      <text>
        <r>
          <rPr>
            <sz val="11"/>
            <color rgb="FF003300"/>
            <rFont val="Calibri"/>
          </rPr>
          <t>======
ID#AAAASEYrzOk
     (2021-11-19 22:49:11)
Descrição sucinta da causa</t>
        </r>
      </text>
    </comment>
    <comment ref="F13" authorId="0" shapeId="0" xr:uid="{00000000-0006-0000-0500-000002000000}">
      <text>
        <r>
          <rPr>
            <sz val="11"/>
            <color rgb="FF003300"/>
            <rFont val="Calibri"/>
          </rPr>
          <t>======
ID#AAAASEZt9QA
Ana Alice Reis    (2021-11-19 22:49:11)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500-000001000000}">
      <text>
        <r>
          <rPr>
            <sz val="11"/>
            <color rgb="FF003300"/>
            <rFont val="Calibri"/>
          </rPr>
          <t>======
ID#AAAASEZt9QE
     (2021-11-19 22:49:11)
1- Muito baixa
2- Baixa
3- Média
4- Alta
5- Muito Alta</t>
        </r>
      </text>
    </comment>
    <comment ref="H13" authorId="0" shapeId="0" xr:uid="{00000000-0006-0000-0500-000004000000}">
      <text>
        <r>
          <rPr>
            <sz val="11"/>
            <color rgb="FF003300"/>
            <rFont val="Calibri"/>
          </rPr>
          <t>======
ID#AAAASEZt9Oo
     (2021-11-19 22:49:11)
1- Muito baixo
2- Baixo
3- Médio
4- Alto
5- Muito Alto</t>
        </r>
      </text>
    </comment>
    <comment ref="J13" authorId="0" shapeId="0" xr:uid="{00000000-0006-0000-0500-000007000000}">
      <text>
        <r>
          <rPr>
            <sz val="11"/>
            <color rgb="FF003300"/>
            <rFont val="Calibri"/>
          </rPr>
          <t>======
ID#AAAASESXzpk
     (2021-11-19 22:49:11)
1,2- Baixo
3,4,5,6- Médio
8,9,10,12- Alto
15,16,20,25- Extremo</t>
        </r>
      </text>
    </comment>
    <comment ref="Q13" authorId="0" shapeId="0" xr:uid="{00000000-0006-0000-0500-000005000000}">
      <text>
        <r>
          <rPr>
            <sz val="11"/>
            <color rgb="FF003300"/>
            <rFont val="Calibri"/>
          </rPr>
          <t>======
ID#AAAASEZt9OE
     (2021-11-19 22:49:11)
Realizada
Em elaboração
Não realizada</t>
        </r>
      </text>
    </comment>
  </commentList>
  <extLst>
    <ext xmlns:r="http://schemas.openxmlformats.org/officeDocument/2006/relationships" uri="GoogleSheetsCustomDataVersion1">
      <go:sheetsCustomData xmlns:go="http://customooxmlschemas.google.com/" r:id="rId1" roundtripDataSignature="AMtx7mibcS5HstY6yL4V6oULCzq8zwhgx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12" authorId="0" shapeId="0" xr:uid="{00000000-0006-0000-0600-000003000000}">
      <text>
        <r>
          <rPr>
            <sz val="11"/>
            <color rgb="FF003300"/>
            <rFont val="Calibri"/>
          </rPr>
          <t>======
ID#AAAASESXzpY
OPÇÕES    (2021-11-19 22:49:11)
- REALILZADO;
- EM ELABORAÇÃO; 
- NÃO REALIZADO</t>
        </r>
      </text>
    </comment>
    <comment ref="E13" authorId="0" shapeId="0" xr:uid="{00000000-0006-0000-0600-000002000000}">
      <text>
        <r>
          <rPr>
            <sz val="11"/>
            <color rgb="FF003300"/>
            <rFont val="Calibri"/>
          </rPr>
          <t>======
ID#AAAASEZt9OQ
OPÇÕES    (2021-11-19 22:49:11)
- REALILZADO;
- EM ELABORAÇÃO; 
- NÃO REALIZADO</t>
        </r>
      </text>
    </comment>
    <comment ref="E14" authorId="0" shapeId="0" xr:uid="{00000000-0006-0000-0600-000001000000}">
      <text>
        <r>
          <rPr>
            <sz val="11"/>
            <color rgb="FF003300"/>
            <rFont val="Calibri"/>
          </rPr>
          <t>======
ID#AAAASEZt9Qc
OPÇÕES    (2021-11-19 22:49:11)
- REALILZADO;
- EM ELABORAÇÃO; 
- NÃO REALIZADO</t>
        </r>
      </text>
    </comment>
  </commentList>
  <extLst>
    <ext xmlns:r="http://schemas.openxmlformats.org/officeDocument/2006/relationships" uri="GoogleSheetsCustomDataVersion1">
      <go:sheetsCustomData xmlns:go="http://customooxmlschemas.google.com/" r:id="rId1" roundtripDataSignature="AMtx7mg8fpLlP9GkwHTj0sUYojbG3ilqX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700-000005000000}">
      <text>
        <r>
          <rPr>
            <sz val="11"/>
            <color rgb="FF003300"/>
            <rFont val="Calibri"/>
          </rPr>
          <t>======
ID#AAAASEYrzOw
     (2021-11-19 22:49:11)
O que pode me impede de executar a ação?</t>
        </r>
      </text>
    </comment>
    <comment ref="D13" authorId="0" shapeId="0" xr:uid="{00000000-0006-0000-0700-000006000000}">
      <text>
        <r>
          <rPr>
            <sz val="11"/>
            <color rgb="FF003300"/>
            <rFont val="Calibri"/>
          </rPr>
          <t>======
ID#AAAASEYrzOo
     (2021-11-19 22:49:11)
Descrição sucinta da causa</t>
        </r>
      </text>
    </comment>
    <comment ref="F13" authorId="0" shapeId="0" xr:uid="{00000000-0006-0000-0700-000001000000}">
      <text>
        <r>
          <rPr>
            <sz val="11"/>
            <color rgb="FF003300"/>
            <rFont val="Calibri"/>
          </rPr>
          <t>======
ID#AAAASEZt9PY
Ana Alice Reis    (2021-11-19 22:49:11)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700-000002000000}">
      <text>
        <r>
          <rPr>
            <sz val="11"/>
            <color rgb="FF003300"/>
            <rFont val="Calibri"/>
          </rPr>
          <t>======
ID#AAAASEZt9PE
     (2021-11-19 22:49:11)
1- Muito baixa
2- Baixa
3- Média
4- Alta
5- Muito Alta</t>
        </r>
      </text>
    </comment>
    <comment ref="H13" authorId="0" shapeId="0" xr:uid="{00000000-0006-0000-0700-000007000000}">
      <text>
        <r>
          <rPr>
            <sz val="11"/>
            <color rgb="FF003300"/>
            <rFont val="Calibri"/>
          </rPr>
          <t>======
ID#AAAASESXzpc
     (2021-11-19 22:49:11)
1- Muito baixo
2- Baixo
3- Médio
4- Alto
5- Muito Alto</t>
        </r>
      </text>
    </comment>
    <comment ref="J13" authorId="0" shapeId="0" xr:uid="{00000000-0006-0000-0700-000004000000}">
      <text>
        <r>
          <rPr>
            <sz val="11"/>
            <color rgb="FF003300"/>
            <rFont val="Calibri"/>
          </rPr>
          <t>======
ID#AAAASEZt9OA
     (2021-11-19 22:49:11)
1,2- Baixo
3,4,5,6- Médio
8,9,10,12- Alto
15,16,20,25- Extremo</t>
        </r>
      </text>
    </comment>
    <comment ref="Q13" authorId="0" shapeId="0" xr:uid="{00000000-0006-0000-0700-000003000000}">
      <text>
        <r>
          <rPr>
            <sz val="11"/>
            <color rgb="FF003300"/>
            <rFont val="Calibri"/>
          </rPr>
          <t>======
ID#AAAASEZt9OI
     (2021-11-19 22:49:11)
Realizada
Em elaboração
Não realizada</t>
        </r>
      </text>
    </comment>
  </commentList>
  <extLst>
    <ext xmlns:r="http://schemas.openxmlformats.org/officeDocument/2006/relationships" uri="GoogleSheetsCustomDataVersion1">
      <go:sheetsCustomData xmlns:go="http://customooxmlschemas.google.com/" r:id="rId1" roundtripDataSignature="AMtx7mig0y1i/3+i/6F8/yqIMhF1Y6dHl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15" authorId="0" shapeId="0" xr:uid="{00000000-0006-0000-0800-000001000000}">
      <text>
        <r>
          <rPr>
            <sz val="11"/>
            <color rgb="FF003300"/>
            <rFont val="Calibri"/>
          </rPr>
          <t>======
ID#AAAASEZt9QM
OPÇÕES    (2021-11-19 22:49:11)
- REALILZADO;
- EM ELABORAÇÃO; 
- NÃO REALIZADO</t>
        </r>
      </text>
    </comment>
    <comment ref="E16" authorId="0" shapeId="0" xr:uid="{00000000-0006-0000-0800-000002000000}">
      <text>
        <r>
          <rPr>
            <sz val="11"/>
            <color rgb="FF003300"/>
            <rFont val="Calibri"/>
          </rPr>
          <t>======
ID#AAAASEZt9PA
OPÇÕES    (2021-11-19 22:49:11)
- REALILZADO;
- EM ELABORAÇÃO; 
- NÃO REALIZADO</t>
        </r>
      </text>
    </comment>
    <comment ref="E17" authorId="0" shapeId="0" xr:uid="{00000000-0006-0000-0800-000003000000}">
      <text>
        <r>
          <rPr>
            <sz val="11"/>
            <color rgb="FF003300"/>
            <rFont val="Calibri"/>
          </rPr>
          <t>======
ID#AAAASESXzpo
OPÇÕES    (2021-11-19 22:49:11)
- REALILZADO;
- EM ELABORAÇÃO; 
- NÃO REALIZADO</t>
        </r>
      </text>
    </comment>
  </commentList>
  <extLst>
    <ext xmlns:r="http://schemas.openxmlformats.org/officeDocument/2006/relationships" uri="GoogleSheetsCustomDataVersion1">
      <go:sheetsCustomData xmlns:go="http://customooxmlschemas.google.com/" r:id="rId1" roundtripDataSignature="AMtx7mjZ+dYkhpLQyIEBHx2DT4ODiCAnB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900-000002000000}">
      <text>
        <r>
          <rPr>
            <sz val="11"/>
            <color rgb="FF003300"/>
            <rFont val="Calibri"/>
          </rPr>
          <t>======
ID#AAAASEZt9P0
     (2021-11-19 22:49:11)
O que pode me impede de executar a ação?</t>
        </r>
      </text>
    </comment>
    <comment ref="D13" authorId="0" shapeId="0" xr:uid="{00000000-0006-0000-0900-000006000000}">
      <text>
        <r>
          <rPr>
            <sz val="11"/>
            <color rgb="FF003300"/>
            <rFont val="Calibri"/>
          </rPr>
          <t>======
ID#AAAASESXzpg
     (2021-11-19 22:49:11)
Descrição sucinta da causa</t>
        </r>
      </text>
    </comment>
    <comment ref="F13" authorId="0" shapeId="0" xr:uid="{00000000-0006-0000-0900-000007000000}">
      <text>
        <r>
          <rPr>
            <sz val="11"/>
            <color rgb="FF003300"/>
            <rFont val="Calibri"/>
          </rPr>
          <t>======
ID#AAAASESXzpM
Ana Alice Reis    (2021-11-19 22:49:11)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900-000005000000}">
      <text>
        <r>
          <rPr>
            <sz val="11"/>
            <color rgb="FF003300"/>
            <rFont val="Calibri"/>
          </rPr>
          <t>======
ID#AAAASEZt9Os
     (2021-11-19 22:49:11)
1- Muito baixa
2- Baixa
3- Média
4- Alta
5- Muito Alta</t>
        </r>
      </text>
    </comment>
    <comment ref="H13" authorId="0" shapeId="0" xr:uid="{00000000-0006-0000-0900-000001000000}">
      <text>
        <r>
          <rPr>
            <sz val="11"/>
            <color rgb="FF003300"/>
            <rFont val="Calibri"/>
          </rPr>
          <t>======
ID#AAAASEZt9QI
     (2021-11-19 22:49:11)
1- Muito baixo
2- Baixo
3- Médio
4- Alto
5- Muito Alto</t>
        </r>
      </text>
    </comment>
    <comment ref="J13" authorId="0" shapeId="0" xr:uid="{00000000-0006-0000-0900-000004000000}">
      <text>
        <r>
          <rPr>
            <sz val="11"/>
            <color rgb="FF003300"/>
            <rFont val="Calibri"/>
          </rPr>
          <t>======
ID#AAAASEZt9O4
     (2021-11-19 22:49:11)
1,2- Baixo
3,4,5,6- Médio
8,9,10,12- Alto
15,16,20,25- Extremo</t>
        </r>
      </text>
    </comment>
    <comment ref="Q13" authorId="0" shapeId="0" xr:uid="{00000000-0006-0000-0900-000003000000}">
      <text>
        <r>
          <rPr>
            <sz val="11"/>
            <color rgb="FF003300"/>
            <rFont val="Calibri"/>
          </rPr>
          <t>======
ID#AAAASEZt9PM
     (2021-11-19 22:49:11)
Realizada
Em elaboração
Não realizada</t>
        </r>
      </text>
    </comment>
  </commentList>
  <extLst>
    <ext xmlns:r="http://schemas.openxmlformats.org/officeDocument/2006/relationships" uri="GoogleSheetsCustomDataVersion1">
      <go:sheetsCustomData xmlns:go="http://customooxmlschemas.google.com/" r:id="rId1" roundtripDataSignature="AMtx7mhOmiMdDtjPf9qbNRpHZ6uo5go8o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E17" authorId="0" shapeId="0" xr:uid="{00000000-0006-0000-0A00-000003000000}">
      <text>
        <r>
          <rPr>
            <sz val="11"/>
            <color rgb="FF003300"/>
            <rFont val="Calibri"/>
          </rPr>
          <t>======
ID#AAAASEZt9Og
OPÇÕES    (2021-11-19 22:49:11)
- REALILZADO;
- EM ELABORAÇÃO; 
- NÃO REALIZADO</t>
        </r>
      </text>
    </comment>
    <comment ref="E18" authorId="0" shapeId="0" xr:uid="{00000000-0006-0000-0A00-000002000000}">
      <text>
        <r>
          <rPr>
            <sz val="11"/>
            <color rgb="FF003300"/>
            <rFont val="Calibri"/>
          </rPr>
          <t>======
ID#AAAASEZt9PI
OPÇÕES    (2021-11-19 22:49:11)
- REALILZADO;
- EM ELABORAÇÃO; 
- NÃO REALIZADO</t>
        </r>
      </text>
    </comment>
    <comment ref="E19" authorId="0" shapeId="0" xr:uid="{00000000-0006-0000-0A00-000001000000}">
      <text>
        <r>
          <rPr>
            <sz val="11"/>
            <color rgb="FF003300"/>
            <rFont val="Calibri"/>
          </rPr>
          <t>======
ID#AAAASEZt9P4
OPÇÕES    (2021-11-19 22:49:11)
- REALILZADO;
- EM ELABORAÇÃO; 
- NÃO REALIZADO</t>
        </r>
      </text>
    </comment>
  </commentList>
  <extLst>
    <ext xmlns:r="http://schemas.openxmlformats.org/officeDocument/2006/relationships" uri="GoogleSheetsCustomDataVersion1">
      <go:sheetsCustomData xmlns:go="http://customooxmlschemas.google.com/" r:id="rId1" roundtripDataSignature="AMtx7mgZPep25+Gzn7FyTYcUMs2kHyxZxw=="/>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B00-000005000000}">
      <text>
        <r>
          <rPr>
            <sz val="11"/>
            <color rgb="FF003300"/>
            <rFont val="Calibri"/>
          </rPr>
          <t>======
ID#AAAASEZt9Oc
     (2021-11-19 22:49:11)
O que pode me impede de executar a ação?</t>
        </r>
      </text>
    </comment>
    <comment ref="D13" authorId="0" shapeId="0" xr:uid="{00000000-0006-0000-0B00-000001000000}">
      <text>
        <r>
          <rPr>
            <sz val="11"/>
            <color rgb="FF003300"/>
            <rFont val="Calibri"/>
          </rPr>
          <t>======
ID#AAAASEZt9QU
     (2021-11-19 22:49:11)
Descrição sucinta da causa</t>
        </r>
      </text>
    </comment>
    <comment ref="F13" authorId="0" shapeId="0" xr:uid="{00000000-0006-0000-0B00-000002000000}">
      <text>
        <r>
          <rPr>
            <sz val="11"/>
            <color rgb="FF003300"/>
            <rFont val="Calibri"/>
          </rPr>
          <t>======
ID#AAAASEZt9Pg
Ana Alice Reis    (2021-11-19 22:49:11)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B00-000003000000}">
      <text>
        <r>
          <rPr>
            <sz val="11"/>
            <color rgb="FF003300"/>
            <rFont val="Calibri"/>
          </rPr>
          <t>======
ID#AAAASEZt9Pc
     (2021-11-19 22:49:11)
1- Muito baixa
2- Baixa
3- Média
4- Alta
5- Muito Alta</t>
        </r>
      </text>
    </comment>
    <comment ref="H13" authorId="0" shapeId="0" xr:uid="{00000000-0006-0000-0B00-000004000000}">
      <text>
        <r>
          <rPr>
            <sz val="11"/>
            <color rgb="FF003300"/>
            <rFont val="Calibri"/>
          </rPr>
          <t>======
ID#AAAASEZt9Ow
     (2021-11-19 22:49:11)
1- Muito baixo
2- Baixo
3- Médio
4- Alto
5- Muito Alto</t>
        </r>
      </text>
    </comment>
    <comment ref="J13" authorId="0" shapeId="0" xr:uid="{00000000-0006-0000-0B00-000007000000}">
      <text>
        <r>
          <rPr>
            <sz val="11"/>
            <color rgb="FF003300"/>
            <rFont val="Calibri"/>
          </rPr>
          <t>======
ID#AAAASESXzpQ
     (2021-11-19 22:49:11)
1,2- Baixo
3,4,5,6- Médio
8,9,10,12- Alto
15,16,20,25- Extremo</t>
        </r>
      </text>
    </comment>
    <comment ref="Q13" authorId="0" shapeId="0" xr:uid="{00000000-0006-0000-0B00-000006000000}">
      <text>
        <r>
          <rPr>
            <sz val="11"/>
            <color rgb="FF003300"/>
            <rFont val="Calibri"/>
          </rPr>
          <t>======
ID#AAAASEZt9OY
     (2021-11-19 22:49:11)
Realizada
Em elaboração
Não realizada</t>
        </r>
      </text>
    </comment>
  </commentList>
  <extLst>
    <ext xmlns:r="http://schemas.openxmlformats.org/officeDocument/2006/relationships" uri="GoogleSheetsCustomDataVersion1">
      <go:sheetsCustomData xmlns:go="http://customooxmlschemas.google.com/" r:id="rId1" roundtripDataSignature="AMtx7miynurQPgeNfCq24zXW4tm99/jvlA=="/>
    </ext>
  </extLst>
</comments>
</file>

<file path=xl/sharedStrings.xml><?xml version="1.0" encoding="utf-8"?>
<sst xmlns="http://schemas.openxmlformats.org/spreadsheetml/2006/main" count="2358" uniqueCount="921">
  <si>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</si>
  <si>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</si>
  <si>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</si>
  <si>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</si>
  <si>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</si>
  <si>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</si>
  <si>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</si>
  <si>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</si>
  <si>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</si>
  <si>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</si>
  <si>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</si>
  <si>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</si>
  <si>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</si>
  <si>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</si>
  <si>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</si>
  <si>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</si>
  <si>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</si>
  <si>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</si>
  <si>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</si>
  <si>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</si>
  <si>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</si>
  <si>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</si>
  <si>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</si>
  <si>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</si>
  <si>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</si>
  <si>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</si>
  <si>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</si>
  <si>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Ensino de Graduação - PROEN</t>
  </si>
  <si>
    <t xml:space="preserve">Responsável superior (pró-reitor, assessor, chefe): </t>
  </si>
  <si>
    <t>Elisa Tuler de Albergaria</t>
  </si>
  <si>
    <t>Responsável PES (PONTE):</t>
  </si>
  <si>
    <t xml:space="preserve">Campus: </t>
  </si>
  <si>
    <t>Campus Santo Antônio</t>
  </si>
  <si>
    <t>Possui código de ética, regimento ou normas internas próprias?</t>
  </si>
  <si>
    <t>SIM</t>
  </si>
  <si>
    <t>Diagnóstico situacional (análise "Swot" da Setorial)</t>
  </si>
  <si>
    <t>Ambiente Interno</t>
  </si>
  <si>
    <t>Ambiente Externo</t>
  </si>
  <si>
    <t>Forças</t>
  </si>
  <si>
    <t>Oportunidades</t>
  </si>
  <si>
    <t>Fraquezas</t>
  </si>
  <si>
    <t>Ameaças</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</si>
  <si>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</si>
  <si>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</si>
  <si>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</si>
  <si>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</si>
  <si>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ESTRATÉGICO SETORIAL 1: Aprimorar a gestão das atividades de ensino de graduação da UFSJ</t>
  </si>
  <si>
    <t>A 1</t>
  </si>
  <si>
    <t xml:space="preserve">OBJETIVO ESTRATÉGICO SETORIAL 2: Reformular a estrutura administrativa da PROEN
</t>
  </si>
  <si>
    <t>G 3</t>
  </si>
  <si>
    <t>OBJETIVO ESTRATÉGICO SETORIAL 3: Aprimorar a comunicação organizacional da PROEN</t>
  </si>
  <si>
    <t>A 5</t>
  </si>
  <si>
    <t>OBJETIVO ESTRATÉGICO SETORIAL 4: Aprimorar a estrutura de TI da PROEN</t>
  </si>
  <si>
    <t>G 4</t>
  </si>
  <si>
    <t>OBJETIVO ESTRATÉGICO SETORIAL 5: Aprimorar as políticas de ensino da UFSJ</t>
  </si>
  <si>
    <t>G 5</t>
  </si>
  <si>
    <t xml:space="preserve">PLANO DE AÇÃO </t>
  </si>
  <si>
    <t xml:space="preserve">Já definidos seus objetivos a setorial deverá elaborar seu plano de ação. </t>
  </si>
  <si>
    <t>CSA</t>
  </si>
  <si>
    <t>A1</t>
  </si>
  <si>
    <t>Relação com Objetivo Estratégico UFSJ "A 1"</t>
  </si>
  <si>
    <t>CBA</t>
  </si>
  <si>
    <t>A2</t>
  </si>
  <si>
    <t>A3</t>
  </si>
  <si>
    <t>A4</t>
  </si>
  <si>
    <t>AÇÕES</t>
  </si>
  <si>
    <t>PRAZO</t>
  </si>
  <si>
    <t>CAMPUS</t>
  </si>
  <si>
    <t>CONTROLE</t>
  </si>
  <si>
    <t>UTILIZAÇÃO DE RECURSO ORÇAMENTÁRIO (RECURSO EMPENHADO)</t>
  </si>
  <si>
    <t>OBSERVAÇÃO</t>
  </si>
  <si>
    <t>A5</t>
  </si>
  <si>
    <t xml:space="preserve">Aplicar instrumentos para mapear o perfil socioeconômico e de formação dos ingressantes; </t>
  </si>
  <si>
    <t>maio de 2024</t>
  </si>
  <si>
    <t>UFSJ</t>
  </si>
  <si>
    <t>Realizado</t>
  </si>
  <si>
    <t>Não</t>
  </si>
  <si>
    <t>Com a adesão ao SISU, a Instituição parou de mapear o perfil dos ingressantes. A intenção é elaborar um questionário de perfil sócio-econômico dos ingressantes a ser preenchido no momento da realização da matrícula.</t>
  </si>
  <si>
    <t>Aplicar instrumentos para apoiar o diagnóstico de retenção e de evasão (SEACA);</t>
  </si>
  <si>
    <t>As ações 2 e 3 não foram ainda realizadas porque está em definição quais setores ficarão envolvidos com as atividades. Após essa definição, algumas que estão na responsabilidade dos setores deverão ser realocadas, o que demandará  a contratação de mais servidores para se atingir os objetivos esperados com tais ações.</t>
  </si>
  <si>
    <t xml:space="preserve">Desenvolver um programa de nivelamento para disciplinas com maior índice de retenção (SEACA); 
</t>
  </si>
  <si>
    <t>Expandir os programas de apoio acadêmico que são fomentados através de bolsas a alunos da graduação (tais como PET, PIBIC, PIBID e Programa de Residência Pedagógica); (SEACA)</t>
  </si>
  <si>
    <t>Não Realizado</t>
  </si>
  <si>
    <t>Sim</t>
  </si>
  <si>
    <t>O PET, PIBID, PRP possuem financiamentos diretos do Governo Federal e independem de ações locais, sob responsabilidade da UFSJ, que adere ao edital definido pelo Governo. No caso do PIBIC, refere-se a políticas da PROPE e não da PROEN.</t>
  </si>
  <si>
    <t xml:space="preserve">Integrar os cursos de graduação oferecidos nas modalidades educação presencial e a distância com atividades desenvolvidas em cursos de pós-graduação, bem como com atividades de extensão e de pesquisa; 
</t>
  </si>
  <si>
    <t>dezembro de 2023</t>
  </si>
  <si>
    <t>Depende de políticas que envolvam outras pró-reitorias, bem como de legislações específicas, uma vez que as legislações que tratam do ensino a distância e presencial são específicas para cada modalidade.</t>
  </si>
  <si>
    <t>Fomentar a interdisciplinaridade no ensino de graduação;</t>
  </si>
  <si>
    <t xml:space="preserve">Em realização, uma vez que depende de reestruturação dos PPCs e de deliberações dos NDEs e colegiados dos cursos envolvidos.
</t>
  </si>
  <si>
    <t>Ampliação da oferta de disciplinas utilizando-se das ferramentas da modalidade educação a distância em cursos presenciais; (NEAD)</t>
  </si>
  <si>
    <t>Desde antes da pandemia, os docentes dos cursos presenciais tinham a disposição o Portal Didático, que oferece diversos recursos de disponibilização de material e atividades interativas a distância. Com a pandemia, o portal didático passou a ser adotado por todas as disciplinas dos cursos presenciais de graduação e pós-graduação da UFSJ.</t>
  </si>
  <si>
    <t>Aplicar ferramentas de EaD nos cursos de graduação, independentemente de sua modalidade de oferta; (NEAD)</t>
  </si>
  <si>
    <r>
      <rPr>
        <sz val="18"/>
        <color theme="1"/>
        <rFont val="Calibri"/>
      </rPr>
      <t>Todos os cursos presenciais da UFSJ têm à disposição o Portal Didático, mantido pelo NEAD, que permite aos docentes se comunicarem com os alunos, disponibilizar material didático e realizar atividades avaliativas a distância. Além disso, o NEAD realizou projetos com financiamento da CAPES para ampliar os recursos fornecidos pelo Portal, em especial, o Sistema de Provas</t>
    </r>
    <r>
      <rPr>
        <sz val="18"/>
        <color theme="1"/>
        <rFont val="Calibri"/>
      </rPr>
      <t>.</t>
    </r>
  </si>
  <si>
    <t>Garantir a inserção da dimensão internacional e intercultural na formação do discente de graduação; (ASSIN)</t>
  </si>
  <si>
    <t>Prevista para iniciar em 2022 a partir da revisão dos PPCs</t>
  </si>
  <si>
    <t>Financiar editais de apoio didático voltados para o suporte à manutenção e aquisição de equipamentos para os laboratórios de ensino;</t>
  </si>
  <si>
    <t>dezembro de 2022</t>
  </si>
  <si>
    <t>-</t>
  </si>
  <si>
    <t>Implementar programas, atividades e ações que aproximem os discentes das atividades profissionais;</t>
  </si>
  <si>
    <t xml:space="preserve"> O Programa de Educação Tutorial - PET é organizado no formato de grupos tutoriais de discentes sob a orientação de um docente-tutor, que consolidam ações extra-curriculares orientadas pelo princípio da indissociabilidade entre ensino, pesquisa e extensão. O trabalho desenvolvido tem como objetivo promover a qualificação da educação superior em sintonia com a formação acadêmico-científica e social.</t>
  </si>
  <si>
    <t>Ampliar aos alunos as oportunidades de mobilidade acadêmica;</t>
  </si>
  <si>
    <t>Prevista para iniciar em 2022 a partir da revisão dos PPCs, bem de resolução própria que se encontra em processo de revisão.</t>
  </si>
  <si>
    <t xml:space="preserve">Implementar um programa de apoio à formação inicial e continuada de docentes da educação básica;
</t>
  </si>
  <si>
    <t xml:space="preserve">Implementar um programa de eventos acadêmicos
 anuais na PROEN;
</t>
  </si>
  <si>
    <t xml:space="preserve">Promover cursos, palestras, oficinas e demais eventos destinados à formação inicial e continuada dos docentes da educação básica; (CIPROF)
</t>
  </si>
  <si>
    <t xml:space="preserve"> Realizado</t>
  </si>
  <si>
    <t>Os professores da escola básica não dispõem de tempo e estímulo no plano de carreira para participarem de eventos de formação.Pretende-se debater junto à CIPROF estratégias de intervenção que considerem as realidades dos docentes da escola básica.</t>
  </si>
  <si>
    <t xml:space="preserve">Ampliar os programas institucionais de apoio pedagógico (SEACA);
</t>
  </si>
  <si>
    <t>Para atendimento da ação foram promovidos o curso "Implementação de metodologias ativas em Engenharia" e a oficina “Construção de currículos por competências nas Engenharias”.</t>
  </si>
  <si>
    <t xml:space="preserve">Ampliar o número de cursos de graduação oferecidos na modalidade educação a distância; (NEAD)
</t>
  </si>
  <si>
    <t>A quantidade de cursos oferecidos depende majoritariamente de editais UAB/CAPES, que vêm diminuindo consideravelmente nos últimos anos. Contudo, estão previstos novos editais para o ano de 2022.</t>
  </si>
  <si>
    <t xml:space="preserve">Avaliar periodicamente as condições dos espaços físicos em que ocorrem as atividades de ensino da UFSJ;
</t>
  </si>
  <si>
    <t>Durante o período de pandemia não ocorreram demandas relativas a essa ação.</t>
  </si>
  <si>
    <t xml:space="preserve">Expandir os mecanismos para distribuição de equipamentos, de insumos e de espaços físicos necessários à operação de cada laboratório;
</t>
  </si>
  <si>
    <t>A ação é pertinente principalmente aos demais laboratórios como por exemplo os do DCNAT E da MEDICINA, que necessitam de insumos e dependem deles inclusive para seu funcionamento.</t>
  </si>
  <si>
    <t xml:space="preserve">Garantir priorização à manutenção de laboratórios de ensino;
</t>
  </si>
  <si>
    <t>Trata-se de um processo contínuo</t>
  </si>
  <si>
    <t>Criar Resolução para normatizar a acessibilidade metodológica;</t>
  </si>
  <si>
    <t>Viabilizar o funcionamento sustentável das fazendas institucionais (experimentais); (PROAD)</t>
  </si>
  <si>
    <t>Construir, junto aos departamentos envolvidos, ações de uso e de desenvolvimento das fazendas para as atividades de Ensino;</t>
  </si>
  <si>
    <t>Estimular a realização de visitas técnicas para alunos da UFSJ e da Escola Básica com vistas ao estudo de temáticas que podem ser observadas e vivenciadas nestas Fazendas, bem como estimular atividades de extensão com práticas ambientais sustentáveis.</t>
  </si>
  <si>
    <t xml:space="preserve">Manter e adquirir equipamentos para desenvolvimento das atividades acadêmicas;
</t>
  </si>
  <si>
    <t xml:space="preserve">Aperfeiçoar o apoio pedagógico aos discentes; (SEACA)
</t>
  </si>
  <si>
    <t>Para efetivação de um plano de ação para apoio pedagógico aos discentes, é necessária a contratação de mais servidores.</t>
  </si>
  <si>
    <t>Disponibilizar ferramentas de educação a distância para implementar ações em  cursos e programas; (NEAD)</t>
  </si>
  <si>
    <t>Desde antes da pandemia, o NEAD oferece para toda a UFSJ o Portal Acadêmico, que permite aos docentes se comunicarem com os alunos, disponibilizar material didático e realizar atividades avaliativas a distância. Além disso, são ofertados outros portais que podem ser utilizados para pesquisa, extensão e atividades dos técnicos administrativos. Durante a pandemia, o uso dos portais passou a ser imprescindível para as atividades acadêmicas</t>
  </si>
  <si>
    <t>Realizar levantamentos contínuos e sistemáticos de dados acerca da evolução da vida acadêmica dos discentes de graduação por meio de ferramentas de gestão de dados aplicadas às seguintes espécies de informação relativas ao universo da graduação na UFSJ; (SERLE)</t>
  </si>
  <si>
    <t>Ao longo do ano de 2021, o SERLE atuou como representante da PROEN na interlocução com o time da UFPB responsável pela direção do projeto de “ECOGRAD”, cujo painel foi lançado nacionalmente no mês de Agosto pela UFPB. Trata-se de uma plataforma voltada para apoiar todas as IFES do Brasil no acompanhamento contínuo de dados e informações relacionadas à gestão do universo da graduação nessas instituições, abrangendo o monitoramento sistemático de indicadores relacionados à evolução desses cursos e da vida acadêmica dos graduandos no que se refere a seu status no curso a cada ano (tais como número de formados, de desvinculados, de matriculados etc.). Por se tratar de uma ferramenta de gestão de dados disponibilizada no segundo semestre de 2021, bem como em razão da iminente implantação do SIGAA em substituição ao CONTAC, a qual ainda não ocorreu, mas que é esperada para entrar em funcionamento no ano de 2022, com a conjugação do uso dessas duas ferramentas de gestão de dados o SERLE espera consolidar no próximo ano a realização desta ação estratégica na plenitude de sua efetividade.</t>
  </si>
  <si>
    <t>Garantir atualização aos projetos pedagógicos dos cursos de graduação da UFSJ; (SERLE)</t>
  </si>
  <si>
    <t>Construir instrumentos de comunicação voltados para a conscientização sistemática da comunidade acadêmica quanto à importância dos processos de avaliação SINAES; (SERLE)</t>
  </si>
  <si>
    <t>dezembro de 2021</t>
  </si>
  <si>
    <t>Criar ferramentas gerenciais para assegurar o acompanhamento dos egressos dos cursos de graduação da UFSJ, de modo oferecer aos ex-alunos novas oportunidades de formação acadêmica, de capacitação profissional e de trabalho e renda; (SERLE)</t>
  </si>
  <si>
    <t>Organizar os processos de autorização e de reconhecimento ou renovação de reconhecimento institucional dos cursos de graduação e de pós-graduação lato sensu da UFSJ; (SERLE)</t>
  </si>
  <si>
    <t>Até o presente momento (dia 03 de dezembro), nenhum processo de autorização de curso de graduação, de reconhecimento ou de renovação do reconhecimento de cursos de graduação  ocorreu na UFSJ no ano de 2021</t>
  </si>
  <si>
    <t>Gerenciar o ENADE; (SERLE)</t>
  </si>
  <si>
    <t>Gerenciar o CENSUP; (SERLE)</t>
  </si>
  <si>
    <t>Publicar novos editais de apoio financeiro para equipes de competições acadêmicas; (SEACA)</t>
  </si>
  <si>
    <t>Institucionalizar a existência de equipes de competições acadêmicas; (SEACA)</t>
  </si>
  <si>
    <t>Aumentar o financiamento aos grupos do Programa de Educação Tutorial (PET); (SEACA)</t>
  </si>
  <si>
    <t>Reformular o programa de monitoria de discentes da UFSJ para apoio à ampliação das possibilidades de formação dos alunos de graduação; (SEACA)</t>
  </si>
  <si>
    <t>Aprimorar os editais de apoio às atividades acadêmicas (semanas, eventos, seminários, entre outros) nos cursos de graduação; (SEACA)</t>
  </si>
  <si>
    <t>Garantir processos de acolhida aos discentes de graduação; (SEACA)</t>
  </si>
  <si>
    <t>Formular estratégias de atração de novos discentes; (COPEVE)</t>
  </si>
  <si>
    <t>Preenchimento das vagas oferecidas em cada semestre nos cursos de graduação da UFSJ</t>
  </si>
  <si>
    <t>Atuar de forma ampla junto às coordenadorias de curso referente à política de estágio de estudantes; (SESTA)</t>
  </si>
  <si>
    <t xml:space="preserve">Realizado </t>
  </si>
  <si>
    <t>O acompanhamento se dá quando há uma solicitação por parte das coordenadorias de curso.</t>
  </si>
  <si>
    <t>Aplicar novas ferramentas de tecnologia de informação voltadas para o aprimoramento do acompanhamento de egressos da graduação a fim de possibilitar a aproximação e interação entre a universidade e seus egressos; (SESTA)</t>
  </si>
  <si>
    <t>Realizar estudos e elaborar relatórios sobre o perfil acadêmico e profissional dos egressos da graduação, a partir dos dados inseridos no Portal de Egressos, a fim de contribuir com a consolidação da Política Institucional de Acompanhamento de Egressos; (SESTA)</t>
  </si>
  <si>
    <t>Ação não realizada devido os dados de, aproximadamente, 1.300 egressos constarem em  planilha de forma não satisfatória para realizar os estudos.  Mudança de gestão UFSJ/PROEN com desenvolvimento de nova plataforma.</t>
  </si>
  <si>
    <t>Gerenciar o Portal de Egressos/nova Plataforma; (SESTA)</t>
  </si>
  <si>
    <t>Ampliar a atuação do Setor de Estágios da UFSJ como órgão estratégico para interação com o campo e rede de trabalho; (SESTA)</t>
  </si>
  <si>
    <t>Articular com as empresas concedentes, a divulgação de Programas de Estágio, oportunizando aos discentes, a inserção no mercado de trabalho através da realização do estágio curricular; (SESTA)</t>
  </si>
  <si>
    <t>Implementar, de forma plena, a tramitação de todos os processos de convênio de estágio, no âmbito da graduação, entre  a UFSJ e as concedentes, de forma eletrônica e eficaz,  de modo a agilizar a celebração do convênio e o início do estágio pelos discentes; (SESTA)</t>
  </si>
  <si>
    <t>Dar suporte aos cursos de graduação quanto às atividades de Estágio Curricular, desenvolvidas pelos discentes; (SESTA)</t>
  </si>
  <si>
    <t>Administrar plenamente o sistema de gerenciamento do processo de estágio de discentes pelo novo sistema SIGAA - Central de Estágios; (SESTA)</t>
  </si>
  <si>
    <t>O sistema SIGAA está em fase de implantação.</t>
  </si>
  <si>
    <t>Atualizar o acervo bibliográfico dos cursos de graduação da UFSJ (DIBIB)</t>
  </si>
  <si>
    <t xml:space="preserve">Sim </t>
  </si>
  <si>
    <t>O acervo Bibliográgico foi atualizado através de demanda apurada pelo Edital 001/2020/PROEN/DIBIB</t>
  </si>
  <si>
    <t>Atualizar o acervo bibliográfico dos cursos de pós-graduação da UFSJ (DIBIB)</t>
  </si>
  <si>
    <t>O edital foi concluído. Estamos aguardando o recebimento dos livros.</t>
  </si>
  <si>
    <t>Implantar a biblioteca virtual da UFSJ (DIBIB)</t>
  </si>
  <si>
    <t>Encaminhamos a proposta de implantação do RI Repositório Institucional, que será uma forma de disponibilizar a produção acadêmica da UFSJ</t>
  </si>
  <si>
    <t>Implementar edital de apoio didático voltado para a ampliação do acervo bibliográfico dos cursos de graduação da UFSJ (DIBIB)</t>
  </si>
  <si>
    <t>Este item está contemplado nos itens 1 e 2.</t>
  </si>
  <si>
    <t>Levantar anualmente informações referentes à relação alunos x livros em cada curso de graduação (DIBIB)</t>
  </si>
  <si>
    <t>O sistema Pergamum gera relatórios com sugestões de quantitativos da relação exemplares x aluno.</t>
  </si>
  <si>
    <t>Solicitar adaptações nos prédios das bibliotecas para realizar atendimentos presenciais considerando o protocolo de biossegurança e conduta da UFSJ para a pandemia de COVID 19, atualizado em novembro de 2021 (DIBIB)</t>
  </si>
  <si>
    <t>Foi solicitado através de memorando, as adaptações necessárias para adequação dos balcões de atendimento das bibliotecas.</t>
  </si>
  <si>
    <t>Implantar a cobrança de taxas na DIBIB via GRU (DIBIB)</t>
  </si>
  <si>
    <t>dezembro de 2020</t>
  </si>
  <si>
    <t>A cobrança de taxas da DIBIB através de GRU foi implantada em março de 2020.</t>
  </si>
  <si>
    <t>Substituir software de gerenciamento das bibliotecas (PHL para Pergamum) (DIBIB)</t>
  </si>
  <si>
    <t>dezembro de 2019</t>
  </si>
  <si>
    <t>A substituição do software de gerenciamento da biblioteca foi implementada em 2019.</t>
  </si>
  <si>
    <t>Assinar plataforma de livros digitais (Minha Biblioteca) (DIBIB)</t>
  </si>
  <si>
    <t>Foi realizada a assinatura da biblioteca digital Minha Biblioteca e já está renovada até 01/11/2022</t>
  </si>
  <si>
    <t>Assinar plataforma de normas técnicas (Target GEDWeb) (DIBIB)</t>
  </si>
  <si>
    <t>Foi realizada a assinatura da biblioteca digital de normas técnicas Target GEDWeb e já está renovada até 14/01/2023.</t>
  </si>
  <si>
    <t>Implantar Repositório Institucional (RI) da UFSJ (DIBIB)</t>
  </si>
  <si>
    <t>Foi aprovada no CONSU a Resolução n.021, de 08 de novembro de 2021, do Repositório Institucional. A partir disto será criado o Comitê Gestor para elaborar as regras de implantação.</t>
  </si>
  <si>
    <t>Instalar caixas para autodevolução de material bibliográfico nas portarias dos campi/Trabalho Remoto (DIBIB)</t>
  </si>
  <si>
    <t>Foram instaladas caixas de auto devolução de livros nas portarias dos campi da UFSJ.</t>
  </si>
  <si>
    <t>Inserir as bibliografias dos Projetos Pedagógicos dos cursos de graduação no Pergamum (DIBIB)</t>
  </si>
  <si>
    <t>Trata-se de um serviço contínuo e está sendo realizado</t>
  </si>
  <si>
    <t>Atualizar as bibliografias dos PPCs dos cursos de graduação no Pergamum (DIBIB)</t>
  </si>
  <si>
    <t>Divulgar os relatórios sobre as bibliografias que constam nos acervos relacionados aos PPCs (DIBIB)</t>
  </si>
  <si>
    <t>O sistema Pergamum permite a emissão de relatórios das bibliografias destinadas aos cursos, a partir da inserção dos PPCs. Trata-se de um serviço contínuo e está sendo realizado.</t>
  </si>
  <si>
    <t>Realizar treinamentos para práticas de elaboração de ementas de PPCs (DIBIB)</t>
  </si>
  <si>
    <t>Realizamos rodas de conversa aos professores sobre as formas corretas de elaboração dos PPCs.</t>
  </si>
  <si>
    <t>Capacitar remotamente usuários para uso dos recursos de informação da DIBIB (DIBIB)</t>
  </si>
  <si>
    <t>Foram realizadas lives para orientação dos usuários quanto aos recursos de informação disponibilizados pela Biblioteca.</t>
  </si>
  <si>
    <t>Cadastrar e gerenciar usuários da plataforma de normas técnicas Target GEDWeb (DIBIB)</t>
  </si>
  <si>
    <t xml:space="preserve">Os cadastros para acesso aos livros digitais da Minha Biblioteca são feitos por demandas. </t>
  </si>
  <si>
    <t>Adaptar recursos de infraestrutura para melhorar a acessibilidade nos prédios das bibliotecas (DIBIB)</t>
  </si>
  <si>
    <t>O acesso e download das normas técnicas (ABNT e Mercosul) está liberado para toda comunidade acadêmica através do Pergamum.</t>
  </si>
  <si>
    <t>Adquirir equipamentos para acessibilidade aos recursos de informação (DIBIB)</t>
  </si>
  <si>
    <t>Estamos estudando junto ao Sinac e Graau as possibilidades de melhoria na acessibilidade nos prédios das bibliotecas.</t>
  </si>
  <si>
    <t>Elaborar modelo de relatório de adequação do Núcleo Docente Estruturante (NDE) da UFSJ (DIBIB)</t>
  </si>
  <si>
    <t>Estamos solicitando a aquisição de equipamentos para acessibilidade aos recursos de informação.</t>
  </si>
  <si>
    <t>Realizar inventário do acervo das bibliotecas da UFSJ (DIBIB)</t>
  </si>
  <si>
    <t>Estamos realizando o inventário do acervo das bibliotecas.</t>
  </si>
  <si>
    <t>Elaborar proposta para reestruturação física da biblioteca do CSA (pavimento da entrada e área de atendimento) (DIBIB)</t>
  </si>
  <si>
    <t>Estamos estudando junto ao Sinac e Graau as possibilidades de melhoria na acessibilidade de entrada do prédio da biblioteca do CSA.</t>
  </si>
  <si>
    <t>Elaborar plano de contingência da DIBIB (DIBIB)</t>
  </si>
  <si>
    <t>Elaboramos o Plano de Contingência Informacional da DIBIB e já está aprovado na Congregação da PROEN.</t>
  </si>
  <si>
    <t>Disponibilizar software para elaboração automática de ficha catalográfica (DIBIB)</t>
  </si>
  <si>
    <t>Desde 2019, a biblioteca disponibiliza em sua página uma ferramenta que permite ao usuário a confecção automática da ficha catalográfica.</t>
  </si>
  <si>
    <t>Implementar rede social institucional da DIBIB para divulgar e manter comunicação instantânea pelo Instragram dos produtos e serviços das bibliotecas com a comunidade acadêmica (DIBIB)</t>
  </si>
  <si>
    <t>Neste ano de 2021, implementamos mais uma ferramenta de comunicação online com os usuários da Biblioteca no Instagram. O perfil da DIBIB é utilizado para manter os usuários atualizados das novidades em relação a recursos, ferramentas, treinamentos e outras informações importantes.</t>
  </si>
  <si>
    <t>Reelaborar o layout do documento institucional (carteira estudatil) da UFSJ (DIBIB)</t>
  </si>
  <si>
    <t>Estamos estudando junto ao Sinac e Graau as possibilidades de melhoria na acessibilidade nos prédios das bibliotecas, para isto seria necessário a liberação de espaços hoje utilizados para outras finalidades que não dizem respeito a Biblioteca. Reforçamos também a necessidade de segurança do acervo e ampliação do espaço físico disponibilizado aos usuários.</t>
  </si>
  <si>
    <t>Solicitar liberação dos últimos andares das bibliotecas CSA, CDB, CTAN e CCO para instalação de salas de estudo individuais e em grupo (DIBIB)</t>
  </si>
  <si>
    <t>Tais situações estão contempladas no Plano de Contingência.</t>
  </si>
  <si>
    <t xml:space="preserve">Padronizar procedimentos de circulação do acervo nos casos de inoperância do sistema </t>
  </si>
  <si>
    <t>As bibliotecas do CAP e CSL elaboraram um manual de normalização de trabalhos acadêmicos. O ideal seria um manual para a UFSJ.</t>
  </si>
  <si>
    <t xml:space="preserve">Disponibilizar manual/guia de normalização bibliográfica, conforme normas da ABNT (CAP e CSL) (DIBIB) </t>
  </si>
  <si>
    <t>Seria necessário que a PROEN e PROPE regulamentassem um manual unificado para a publicação dos trabalhos acadêmicos da UFSJ.</t>
  </si>
  <si>
    <t>Solicitar à PROEN e PROPE a adoção de normas institucionais para normalização bibliográfica de trabalhos acadêmicos (TCCs, teses e dissertações) (DIBIB)</t>
  </si>
  <si>
    <t>Foi aprovada no CONSU a Resolução n.021, de 08 de novembro de 2021, do Repositório Institucional, a partir disto o seu Comitê Gestor criará as normas para depósito.</t>
  </si>
  <si>
    <t>Padronizar normas para depósito no RI da UFSJ (DIBIB)</t>
  </si>
  <si>
    <t>Foi aprovada no CONSU a Resolução n.021, de 08 de novembro de 2021, do Repositório Institucional, a partir disto o seu Comitê Gestor elaborará os termos de autorização para publicação.</t>
  </si>
  <si>
    <t>Elaborar termo de autorização para publicação no RI da UFSJ assinador pelos autores (DIBIB)</t>
  </si>
  <si>
    <t>Promover juntamente com a PROEN e PROPE a conscientização da necessidade de assinatura do termo de autorização para publicação no RI da UFSJ (DIBIB)</t>
  </si>
  <si>
    <t>G5</t>
  </si>
  <si>
    <t>Atenção:</t>
  </si>
  <si>
    <t xml:space="preserve">A setorial ficará livre para inserir ações já desenvolvidas em 2020 no seu plano de ação. </t>
  </si>
  <si>
    <t xml:space="preserve">Para cada objetivo deve ser elaborado uma plano de ação, separadadamente. </t>
  </si>
  <si>
    <t xml:space="preserve">OBS. RELATÓRIO PERIÓDICO (FINAL DE CADA SEMESTRE): OS CAMPOS ABAIXO DEVEM SER PREENCHIDOS PARA ENVIO DO RELATÓRIO </t>
  </si>
  <si>
    <t>IMPACTOS E VALORES GERADOS NO ANO DE 2021</t>
  </si>
  <si>
    <t>DADOS QUANTITATIVOS (EFETIVIDADE E ORÇAMENTO)</t>
  </si>
  <si>
    <r>
      <rPr>
        <b/>
        <sz val="22"/>
        <color theme="1"/>
        <rFont val="Calibri"/>
      </rPr>
      <t xml:space="preserve">Ação nº 1: </t>
    </r>
    <r>
      <rPr>
        <sz val="22"/>
        <color theme="1"/>
        <rFont val="Calibri"/>
      </rPr>
      <t>a ação estratégica em questão não é sucessível de quantificação do ponto de vista de sua efetivação e orçamentação.</t>
    </r>
  </si>
  <si>
    <r>
      <rPr>
        <b/>
        <sz val="22"/>
        <color theme="1"/>
        <rFont val="Calibri"/>
      </rPr>
      <t xml:space="preserve">Ação nº 2: </t>
    </r>
    <r>
      <rPr>
        <sz val="22"/>
        <color theme="1"/>
        <rFont val="Calibri"/>
      </rPr>
      <t>a ação estratégica em questão não é sucessível de quantificação do ponto de vista de sua efetivação e orçamentação.</t>
    </r>
  </si>
  <si>
    <r>
      <rPr>
        <b/>
        <sz val="21"/>
        <color rgb="FF000000"/>
        <rFont val="Calibri"/>
      </rPr>
      <t xml:space="preserve">Ação nº 3: </t>
    </r>
    <r>
      <rPr>
        <sz val="21"/>
        <color rgb="FF000000"/>
        <rFont val="Calibri"/>
      </rPr>
      <t>a ação estratégica em questão não é sucessível de quantificação do ponto de vista de sua efetivação e orçamentação.</t>
    </r>
  </si>
  <si>
    <r>
      <rPr>
        <b/>
        <sz val="22"/>
        <color theme="1"/>
        <rFont val="Calibri"/>
      </rPr>
      <t xml:space="preserve">Ação nº 4: </t>
    </r>
    <r>
      <rPr>
        <sz val="22"/>
        <color theme="1"/>
        <rFont val="Calibri"/>
      </rPr>
      <t>a ação estratégica em questão não é sucessível de quantificação do ponto de vista de sua efetivação e orçamentação.</t>
    </r>
  </si>
  <si>
    <r>
      <rPr>
        <b/>
        <sz val="21"/>
        <color rgb="FF000000"/>
        <rFont val="Calibri"/>
      </rPr>
      <t xml:space="preserve">Ação nº 5: </t>
    </r>
    <r>
      <rPr>
        <sz val="21"/>
        <color rgb="FF000000"/>
        <rFont val="Calibri"/>
      </rPr>
      <t>a ação estratégica em questão não é sucessível de quantificação do ponto de vista de sua efetivação e orçamentação.</t>
    </r>
  </si>
  <si>
    <r>
      <rPr>
        <b/>
        <sz val="20"/>
        <color rgb="FF000000"/>
        <rFont val="Calibri"/>
      </rPr>
      <t xml:space="preserve">Ação nº 6: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</si>
  <si>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</si>
  <si>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9: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</si>
  <si>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10: </t>
    </r>
    <r>
      <rPr>
        <sz val="20"/>
        <color rgb="FF000000"/>
        <rFont val="Calibri"/>
      </rPr>
      <t>Os editais de Laboratórios de Informática de Ensino, estão sendo adquiridos, todos os Campi, 115 novos PCs com memória mínima de 16 GB, e softwares,  para substituir máquinas antigas, totalizando um investimento de aproximadamente R$ 883.700,00 através do FUNDEP.</t>
    </r>
  </si>
  <si>
    <r>
      <rPr>
        <b/>
        <sz val="20"/>
        <color rgb="FF000000"/>
        <rFont val="Calibri"/>
      </rPr>
      <t xml:space="preserve">Ação nº 11: </t>
    </r>
    <r>
      <rPr>
        <sz val="20"/>
        <color rgb="FF000000"/>
        <rFont val="Calibri"/>
      </rPr>
      <t>o</t>
    </r>
    <r>
      <rPr>
        <b/>
        <sz val="20"/>
        <color rgb="FF000000"/>
        <rFont val="Calibri"/>
      </rPr>
      <t xml:space="preserve"> </t>
    </r>
    <r>
      <rPr>
        <sz val="20"/>
        <color rgb="FF000000"/>
        <rFont val="Calibri"/>
      </rPr>
      <t>PIBID possui , atualmente, 144 bolsistas de Iniciação à Docência (estudantes de graduação) 18 supervisores (professores da Educação Básica) 15 Coordenadores de área (professores da UFSJ) 1 Coordenador institucional (professora da UFSJ) 13 Escolas de educação Básica 2800 Estudantes da Educação Básica.</t>
    </r>
    <r>
      <rPr>
        <b/>
        <sz val="20"/>
        <color rgb="FF000000"/>
        <rFont val="Calibri"/>
      </rPr>
      <t xml:space="preserve">
</t>
    </r>
  </si>
  <si>
    <r>
      <rPr>
        <b/>
        <sz val="20"/>
        <color rgb="FF000000"/>
        <rFont val="Calibri"/>
      </rPr>
      <t xml:space="preserve">Ação nº 12: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</si>
  <si>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13: </t>
    </r>
    <r>
      <rPr>
        <sz val="20"/>
        <color rgb="FF000000"/>
        <rFont val="Calibri"/>
      </rPr>
      <t>a ação estratégica em questão não é sucessível de quantificação do ponto de vista de sua efetivação e orçamentação.</t>
    </r>
  </si>
  <si>
    <r>
      <rPr>
        <b/>
        <sz val="20"/>
        <color rgb="FF000000"/>
        <rFont val="Calibri"/>
      </rPr>
      <t>Ação nº 14:</t>
    </r>
    <r>
      <rPr>
        <sz val="20"/>
        <color rgb="FF000000"/>
        <rFont val="Calibri"/>
      </rPr>
      <t xml:space="preserve"> a ação estratégica em questão não é sucessível de quantificação do ponto de vista de sua efetivação e orçamentação.</t>
    </r>
  </si>
  <si>
    <r>
      <rPr>
        <b/>
        <sz val="20"/>
        <color rgb="FF000000"/>
        <rFont val="Calibri"/>
      </rPr>
      <t xml:space="preserve">Ação nº 15: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</si>
  <si>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16: </t>
    </r>
    <r>
      <rPr>
        <sz val="20"/>
        <color rgb="FF000000"/>
        <rFont val="Calibri"/>
      </rPr>
      <t xml:space="preserve">a PROEN ministrou diversas palestras e cursos com objetivo de qualificar o professor para o uso de TDIC, bem como formação pedagógica para o exercicio da docência. foi criada uma página na internet para divulgação e hospedagem desses cursos. A PROEN atende a pedidos dos cursos por qualificação , como exemplo citamos a formação realizada pelos cursos de Engenharia. A Formação realizada pela professora Cinthia Bittencourt Spricigo da PUCPR foi dada a 58 docentes dos Cursos de Engenharia da UFSJ com o objetivo de prepará-los para a revisão das matrizes curriculares dos cursos em um foco por competências e elaboração de planos de ensino com foco na aprendizagem. Foi dada preferências de inscrição aos docentes dos colegiados e núcleos docentes estruturantes dos curso de engenharia com a intenção de que estes se tornem multiplicadores do conhecimento em seus cursos de origem. Foi realizado também palestra visando tratar de metodologias ativas de ensino no contexto de currículos por competência com participação de 40 docentes.
</t>
    </r>
  </si>
  <si>
    <r>
      <rPr>
        <b/>
        <sz val="20"/>
        <color rgb="FF000000"/>
        <rFont val="Calibri"/>
      </rPr>
      <t xml:space="preserve">Ação nº 17: </t>
    </r>
    <r>
      <rPr>
        <sz val="20"/>
        <color rgb="FF000000"/>
        <rFont val="Calibri"/>
      </rPr>
      <t>atualmente existem 4 cursos de graduação ativos no NEAD. Destes, apenas o curso de Filosofia teve entrada em 2020. A oferta de cursos de graduação EAD depende da publicação de Editais UAB/CAPES ou outras entidades. Nos últimos anos não têm surgido novos editais, contudo, a CAPES indicou que pretende lançar novos editais a partir do ano que vem.</t>
    </r>
  </si>
  <si>
    <r>
      <rPr>
        <b/>
        <sz val="20"/>
        <color rgb="FF000000"/>
        <rFont val="Calibri"/>
      </rPr>
      <t>Ação nº 18:</t>
    </r>
    <r>
      <rPr>
        <sz val="20"/>
        <color rgb="FF000000"/>
        <rFont val="Calibri"/>
      </rPr>
      <t xml:space="preserve"> a ação estratégica em questão não é sucessível de quantificação do ponto de vista de sua efetivação e orçamentação.</t>
    </r>
  </si>
  <si>
    <r>
      <rPr>
        <b/>
        <sz val="20"/>
        <color rgb="FF000000"/>
        <rFont val="Calibri"/>
      </rPr>
      <t xml:space="preserve">Ação nº 19: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</si>
  <si>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20: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</si>
  <si>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21: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</si>
  <si>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22: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</si>
  <si>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23: </t>
    </r>
    <r>
      <rPr>
        <sz val="20"/>
        <color rgb="FF000000"/>
        <rFont val="Calibri"/>
      </rPr>
      <t>a ação estratégica em questão não é sucessível de quantificação do ponto de vista de sua efetivação e orçamentação.</t>
    </r>
  </si>
  <si>
    <r>
      <rPr>
        <b/>
        <sz val="20"/>
        <color rgb="FF000000"/>
        <rFont val="Calibri"/>
      </rPr>
      <t>Ação nº 24:</t>
    </r>
    <r>
      <rPr>
        <sz val="20"/>
        <color rgb="FF000000"/>
        <rFont val="Calibri"/>
      </rPr>
      <t xml:space="preserve"> foi publicado um edital para aquisição de materiais de consumo para a manutenção das Equipes de Competições. Posteriormente, condicionado ao recurso financeiro, pretende-se publicar novo edital para aquisição de materiais permanentes. Outras aquisições deverão ser feitas, condicionada a disponibilidade orçamentária.</t>
    </r>
    <r>
      <rPr>
        <b/>
        <sz val="20"/>
        <color rgb="FF000000"/>
        <rFont val="Calibri"/>
      </rPr>
      <t xml:space="preserve">
</t>
    </r>
  </si>
  <si>
    <r>
      <rPr>
        <b/>
        <sz val="20"/>
        <color rgb="FF000000"/>
        <rFont val="Calibri"/>
      </rPr>
      <t xml:space="preserve">Ação nº 25: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</si>
  <si>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26: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</si>
  <si>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27: </t>
    </r>
    <r>
      <rPr>
        <sz val="20"/>
        <color rgb="FF000000"/>
        <rFont val="Calibri"/>
      </rPr>
      <t>a ação estratégica em questão não é sucessível de quantificação em razão de não ter sido realizado nenhum levantamento este ano.</t>
    </r>
  </si>
  <si>
    <r>
      <rPr>
        <b/>
        <sz val="20"/>
        <color rgb="FF000000"/>
        <rFont val="Calibri"/>
      </rPr>
      <t xml:space="preserve">Ação nº 28: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</si>
  <si>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29: </t>
    </r>
    <r>
      <rPr>
        <sz val="20"/>
        <color rgb="FF000000"/>
        <rFont val="Calibri"/>
      </rPr>
      <t>a ação estratégica em questão não é sucessível de quantificação precisa em razão de sua prática rotineira na unidade organizacional.</t>
    </r>
  </si>
  <si>
    <r>
      <rPr>
        <b/>
        <sz val="20"/>
        <color rgb="FF000000"/>
        <rFont val="Calibri"/>
      </rPr>
      <t xml:space="preserve">Ação nº 30: </t>
    </r>
    <r>
      <rPr>
        <sz val="20"/>
        <color rgb="FF000000"/>
        <rFont val="Calibri"/>
      </rPr>
      <t>a ação estratégica em questão resultou na criação de uma (01) nova ferramenta gerencial de acompanhamento de egressos, a qual está em faze final de desenvolvimento, com início operacional previsto para o primeiro trimestre de 2022. Não houve execução orçamentária atrelada a esta ação no ano de 2021.</t>
    </r>
  </si>
  <si>
    <r>
      <rPr>
        <b/>
        <sz val="20"/>
        <color rgb="FF000000"/>
        <rFont val="Calibri"/>
      </rPr>
      <t xml:space="preserve">Ação nº 31: </t>
    </r>
    <r>
      <rPr>
        <sz val="20"/>
        <color rgb="FF000000"/>
        <rFont val="Calibri"/>
      </rPr>
      <t>a ação estratégica em questão não é sucessível de quantificação precisa, em razão de sua prática rotineira na organização.</t>
    </r>
  </si>
  <si>
    <r>
      <rPr>
        <b/>
        <sz val="20"/>
        <color rgb="FF000000"/>
        <rFont val="Calibri"/>
      </rPr>
      <t xml:space="preserve">Ação nº 32: </t>
    </r>
    <r>
      <rPr>
        <sz val="20"/>
        <color rgb="FF000000"/>
        <rFont val="Calibri"/>
      </rPr>
      <t>no ano de 2021, o SERLE realizou 02 (duas) reuniões gerais com todos os coordenadores de cursos de graduação inseridos no ciclo ENADE 2021 e 08 (oito) reuniões remotas com coordenadores e estudantes concluintes para fins de esclarecimentos conceituais e operacionais sobre o exame ENADE deste ano.</t>
    </r>
  </si>
  <si>
    <r>
      <rPr>
        <b/>
        <sz val="20"/>
        <color rgb="FF000000"/>
        <rFont val="Calibri"/>
      </rPr>
      <t>Ação nº 33:</t>
    </r>
    <r>
      <rPr>
        <sz val="20"/>
        <color rgb="FF000000"/>
        <rFont val="Calibri"/>
      </rPr>
      <t xml:space="preserve"> a ação estratégica em questão não é sucessível de quantificação precisa, em razão de sua prática rotineira na organização.</t>
    </r>
  </si>
  <si>
    <r>
      <rPr>
        <b/>
        <sz val="20"/>
        <color rgb="FF000000"/>
        <rFont val="Calibri"/>
      </rPr>
      <t xml:space="preserve">Ação nº 34: </t>
    </r>
    <r>
      <rPr>
        <sz val="20"/>
        <color rgb="FF000000"/>
        <rFont val="Calibri"/>
      </rPr>
      <t>foi publicado no ano de 2021 o Edital UFSJ/PROEN/009/2020 para apoio financeiro às equipes de competições acadêmicas da Instituição,disponibilizando o valor de R$200.00,00 distribuídos entre as 13 equipes participantes do certame. Com o Edital foram contempladas 13 Equipes de Competições na UFSJ.</t>
    </r>
  </si>
  <si>
    <r>
      <rPr>
        <b/>
        <sz val="20"/>
        <color rgb="FF000000"/>
        <rFont val="Calibri"/>
      </rPr>
      <t>Ação nº 35:</t>
    </r>
    <r>
      <rPr>
        <sz val="20"/>
        <color rgb="FF000000"/>
        <rFont val="Calibri"/>
      </rPr>
      <t xml:space="preserve"> foi elaborado um formulário para cadastro das equipes existentes hoje na instituição, a fim de se criar um mecanismo para conhecimento e formalização das equipes que subsidiarão detalhamento de futuros editais. No formulário disponibilizado, 12 equipes de Competições se registraram.</t>
    </r>
  </si>
  <si>
    <r>
      <rPr>
        <b/>
        <sz val="20"/>
        <color rgb="FF000000"/>
        <rFont val="Calibri"/>
      </rPr>
      <t xml:space="preserve">Ação nº 36: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</si>
  <si>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37: </t>
    </r>
    <r>
      <rPr>
        <sz val="20"/>
        <color rgb="FF000000"/>
        <rFont val="Calibri"/>
      </rPr>
      <t>foi submetida e aprovada na Congregação a proposta de Resolução do Programa de Monitoria. Entre 2020 e 2021 foram publicados 04 editais via PROEN para distribuição de bolsas de monitoria entre os cursos, totalizando 1.466 bolsas, entre todos os cursos de graduação da UFSJ.</t>
    </r>
  </si>
  <si>
    <r>
      <rPr>
        <b/>
        <sz val="20"/>
        <color rgb="FF000000"/>
        <rFont val="Calibri"/>
      </rPr>
      <t xml:space="preserve">Ação nº 38: </t>
    </r>
    <r>
      <rPr>
        <sz val="20"/>
        <color rgb="FF000000"/>
        <rFont val="Calibri"/>
      </rPr>
      <t>a ação estratégica em questão não é sucessível de quantificação do ponto de vista de sua efetivação e orçamentação.</t>
    </r>
  </si>
  <si>
    <r>
      <rPr>
        <b/>
        <sz val="20"/>
        <color rgb="FF000000"/>
        <rFont val="Calibri"/>
      </rPr>
      <t xml:space="preserve"> Ação nº 39: </t>
    </r>
    <r>
      <rPr>
        <sz val="20"/>
        <color rgb="FF000000"/>
        <rFont val="Calibri"/>
      </rPr>
      <t>foram realizadas em 2020 e 2021: três Acolhidas aos Calouros e uma Mostra de Profissões, todas no formato virtual, devido à Pandemia COVID-19. Entre 2020 e 2021 foram realizadas três Acolhidas aos calouros e uma Mostra de Profissões.</t>
    </r>
  </si>
  <si>
    <r>
      <rPr>
        <b/>
        <sz val="20"/>
        <color rgb="FF000000"/>
        <rFont val="Calibri"/>
      </rPr>
      <t xml:space="preserve">Ação nº 40: </t>
    </r>
    <r>
      <rPr>
        <sz val="20"/>
        <color rgb="FF000000"/>
        <rFont val="Calibri"/>
      </rPr>
      <t xml:space="preserve">foram preenchidas a maioria da vagas oferecidas aos cursos de graduação da UFSJ, via editais, referentes aos processos Seletivos de ingresso nos cursos de graduação da UFSJ, tais como SiSU, Processos Seletivos Especiais, Processos Seletivos de Vagas Remanescentes - PVR (Transferência Interna, Revinculação, Transferência Externa, Reingresso de Não Graduados e Portador de Diploma de Curso Superior) e Cadastro de Reserva. Nº total de vagas oferecidas para o SiSU 2020/1                1865
Nº total de vagas preenchidas pelo SiSU 2020/1                1798
ÍNDICE DE VAGAS OFERECIDAS PREENCHIDAS PELO SISU 2020/1                97%
Nº total de vagas oferecidas para o SiSU 2020/2                890
Nº total de vagas preenchidas pelo SiSU 2020/2                863
ÍNDICE DE VAGAS OFERECIDAS PREENCHIDAS PELO SISU 2020/2                97%
Nº total de vagas para Processo Seletivo Especial 2020/1-Música                40
Nº total de vagas preenchidas                 34
ÍNDICE DE VAGAS PREENCHIDAS                85%
Nº total de vagas para Processos Seletivos de Vagas Remanescentes PVR 2020/1                939
Nº total de vagas preenchidas         </t>
    </r>
    <r>
      <rPr>
        <b/>
        <sz val="20"/>
        <color rgb="FF000000"/>
        <rFont val="Calibri"/>
      </rPr>
      <t xml:space="preserve">      </t>
    </r>
    <r>
      <rPr>
        <sz val="20"/>
        <color rgb="FF000000"/>
        <rFont val="Calibri"/>
      </rPr>
      <t xml:space="preserve">  189
ÍNDICE DE VAGAS PREENCHIDAS                20%
Nº total de vagas oferecidas para o SiSU 2021/1                1865
Nº total de vagas preenchidas pelo SiSU 2021/1                1835
ÍNDICE DE VAGAS OFERECIDAS PREENCHIDAS PELO SISU 2021/1                98%
Nº total de vagas oferecidas para o SiSU 2021/2                890
Nº total de vagas preenchidas pelo SiSU 2021/2                797
ÍNDICE DE VAGAS OFERECIDAS PREENCHIDAS PELO SISU 2020/2                89%
Nº total de vagas para Processo Seletivo Especial 2021/1-Música                40
Nº total de vagas preenchidas                 26
ÍNDICE DE VAGAS PREENCHIDAS                65%
Nº total de vagas para Processo Seletivo Especial 2021/1-Filosofia EAD                250
Nº total de vagas preenchidas                 238
ÍNDICE DE VAGAS PREENCHIDAS                65%
</t>
    </r>
  </si>
  <si>
    <r>
      <rPr>
        <b/>
        <sz val="20"/>
        <color rgb="FF000000"/>
        <rFont val="Calibri"/>
      </rPr>
      <t xml:space="preserve">Ação nº 41: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</si>
  <si>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42: </t>
    </r>
    <r>
      <rPr>
        <sz val="20"/>
        <color rgb="FF000000"/>
        <rFont val="Calibri"/>
      </rPr>
      <t>a ação estratégica em questão não é sucessível de quantificação do ponto de vista de sua efetivação e orçamentação.</t>
    </r>
  </si>
  <si>
    <r>
      <rPr>
        <b/>
        <sz val="20"/>
        <color rgb="FF000000"/>
        <rFont val="Calibri"/>
      </rPr>
      <t xml:space="preserve"> Ação nº 43: </t>
    </r>
    <r>
      <rPr>
        <sz val="20"/>
        <color rgb="FF000000"/>
        <rFont val="Calibri"/>
      </rPr>
      <t>aproximadamente, 1.300 egressos atualizaram seus dados acadêmicos e profissionais no Portal de Egressos, o qual estava sendo utilizado, devendo ainda ser feitos estudos e relatórios sobre os mesmos.</t>
    </r>
  </si>
  <si>
    <r>
      <rPr>
        <b/>
        <sz val="20"/>
        <color rgb="FF000000"/>
        <rFont val="Calibri"/>
      </rPr>
      <t xml:space="preserve">Ação nº 44: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</si>
  <si>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45: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</si>
  <si>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46: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</si>
  <si>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47: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</si>
  <si>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48: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</si>
  <si>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49: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</si>
  <si>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50: </t>
    </r>
    <r>
      <rPr>
        <sz val="20"/>
        <color rgb="FF000000"/>
        <rFont val="Calibri"/>
      </rPr>
      <t>o acervo bibliográfico da graduação foi atualizado através de demanda apurada pelo Edital 001/2020/PROEN/DIBIB.</t>
    </r>
    <r>
      <rPr>
        <b/>
        <sz val="20"/>
        <color rgb="FF000000"/>
        <rFont val="Calibri"/>
      </rPr>
      <t xml:space="preserve"> </t>
    </r>
    <r>
      <rPr>
        <sz val="20"/>
        <color rgb="FF000000"/>
        <rFont val="Calibri"/>
      </rPr>
      <t xml:space="preserve">Total de recursos destinados a compra de livros para a graduação 2020/21: R$700.000,00 (setecentos mil reais)                                
Total de títulos aprovados para compra: 969                                 
Total de títulos recebidos: 723 (75%)                                
Total de exemplares aprovados para compra: 4.724                         </t>
    </r>
    <r>
      <rPr>
        <b/>
        <sz val="20"/>
        <color rgb="FF000000"/>
        <rFont val="Calibri"/>
      </rPr>
      <t xml:space="preserve">     </t>
    </r>
    <r>
      <rPr>
        <sz val="20"/>
        <color rgb="FF000000"/>
        <rFont val="Calibri"/>
      </rPr>
      <t xml:space="preserve">   
Total de exemplares recebidos: 3.530 (75%)                                
Total de títulos nacionais aprovados para compra: 842                                
Total de titulos nacionais recebidos: 627 (74%)                                
Total de titulos estrangeiros aprovados para compra: 127                                
Total de titulos estrangeiros recebidos: 96 (75%)                                
Total de exemplares nacionais aprovados para compra: 4.271                                
Total de exemplares nacionais recebidos: 3.182 (74%)                                
Total de exemplares estrangeiros aprovados para compra: 453                                
Total de exemplares estrangeiros recebidos: 348 (77%)                                o</t>
    </r>
  </si>
  <si>
    <r>
      <rPr>
        <b/>
        <sz val="20"/>
        <color rgb="FF000000"/>
        <rFont val="Calibri"/>
      </rPr>
      <t xml:space="preserve">Ação nº 51: </t>
    </r>
    <r>
      <rPr>
        <sz val="20"/>
        <color rgb="FF000000"/>
        <rFont val="Calibri"/>
      </rPr>
      <t>o acervo bibliográfico da pós-graduação está sendo atualizado através de demanda apurada pelo Edital 003/2021/PROPE/DIBIB. Total de recursos destinados a compra de livros para pós-graduação 2021/22: R$230.867,41 (duzentos e trinta mil, oitocentos e sessenta e sete reais e quarenta e um centavos)                                        
Total de títulos aprovados para compra: 643                                        
Total de exemplares aprovados para compra</t>
    </r>
    <r>
      <rPr>
        <b/>
        <sz val="20"/>
        <color rgb="FF000000"/>
        <rFont val="Calibri"/>
      </rPr>
      <t>:</t>
    </r>
    <r>
      <rPr>
        <sz val="20"/>
        <color rgb="FF000000"/>
        <rFont val="Calibri"/>
      </rPr>
      <t xml:space="preserve"> 1.043                                        
Total de títulos nacionais aprovados para compra: 521                                        
Total de exemplares nacionais aprovados para compra: 879                                        
Total de títulos estrangeiros  aprovados para compra: 122                                        
Total de exemplares estrangeiros  aprovados para compra: 163                                        
</t>
    </r>
  </si>
  <si>
    <r>
      <rPr>
        <b/>
        <sz val="20"/>
        <color rgb="FF000000"/>
        <rFont val="Calibri"/>
      </rPr>
      <t xml:space="preserve"> Ação nº 52: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</si>
  <si>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53: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</si>
  <si>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54: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</si>
  <si>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55: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</si>
  <si>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56: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</si>
  <si>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57: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</si>
  <si>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58: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</si>
  <si>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59: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</si>
  <si>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60: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</si>
  <si>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61: </t>
    </r>
    <r>
      <rPr>
        <sz val="20"/>
        <color rgb="FF000000"/>
        <rFont val="Calibri"/>
      </rPr>
      <t>foram instaladas 6 (seis) caixas, sendo uma em cada campus da UFSJ.</t>
    </r>
  </si>
  <si>
    <r>
      <rPr>
        <b/>
        <sz val="20"/>
        <color rgb="FF000000"/>
        <rFont val="Calibri"/>
      </rPr>
      <t xml:space="preserve">Ação nº 62: </t>
    </r>
    <r>
      <rPr>
        <sz val="20"/>
        <color rgb="FF000000"/>
        <rFont val="Calibri"/>
      </rPr>
      <t>a ação estratégica em questão não é sucessível de quantificação do ponto de vista de sua efetivação e orçamentação.</t>
    </r>
  </si>
  <si>
    <r>
      <rPr>
        <b/>
        <sz val="20"/>
        <color rgb="FF000000"/>
        <rFont val="Calibri"/>
      </rPr>
      <t xml:space="preserve"> Ação nº 63: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</si>
  <si>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64: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</si>
  <si>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65: </t>
    </r>
    <r>
      <rPr>
        <sz val="20"/>
        <color rgb="FF000000"/>
        <rFont val="Calibri"/>
      </rPr>
      <t>foram realizadas 2 (duas) rodas de conversa no ano de 2021.</t>
    </r>
  </si>
  <si>
    <r>
      <rPr>
        <b/>
        <sz val="20"/>
        <color rgb="FF000000"/>
        <rFont val="Calibri"/>
      </rPr>
      <t xml:space="preserve">Ação nº 66: </t>
    </r>
    <r>
      <rPr>
        <sz val="20"/>
        <color rgb="FF000000"/>
        <rFont val="Calibri"/>
      </rPr>
      <t>foram realizadas 2 (duas) lives para recepção dos calouros no ano de 2021.</t>
    </r>
  </si>
  <si>
    <r>
      <rPr>
        <b/>
        <sz val="20"/>
        <color rgb="FF000000"/>
        <rFont val="Calibri"/>
      </rPr>
      <t xml:space="preserve">Ação nº 67: </t>
    </r>
    <r>
      <rPr>
        <sz val="20"/>
        <color rgb="FF000000"/>
        <rFont val="Calibri"/>
      </rPr>
      <t>foram cadastrados 9.165 (nove mil cento e sessenta e cinco) usuários.</t>
    </r>
  </si>
  <si>
    <r>
      <rPr>
        <b/>
        <sz val="20"/>
        <color rgb="FF000000"/>
        <rFont val="Calibri"/>
      </rPr>
      <t xml:space="preserve">Ação nº 68: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</si>
  <si>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69: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</si>
  <si>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70: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</si>
  <si>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71: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</si>
  <si>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72: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</si>
  <si>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73: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</si>
  <si>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74: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</si>
  <si>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75: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</si>
  <si>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76: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</si>
  <si>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77: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</si>
  <si>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78: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</si>
  <si>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79: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</si>
  <si>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80: </t>
    </r>
    <r>
      <rPr>
        <sz val="20"/>
        <color rgb="FF000000"/>
        <rFont val="Calibri"/>
      </rPr>
      <t>a ação estratégica em questão não é sucessível de quantificação do ponto de vista de sua efetivação e orçamentação.</t>
    </r>
  </si>
  <si>
    <r>
      <rPr>
        <b/>
        <sz val="20"/>
        <color rgb="FF000000"/>
        <rFont val="Calibri"/>
      </rPr>
      <t xml:space="preserve">Ação nº 81: </t>
    </r>
    <r>
      <rPr>
        <sz val="20"/>
        <color rgb="FF000000"/>
        <rFont val="Calibri"/>
      </rPr>
      <t>a ação estratégica em questão não é sucessível de quantificação do ponto de vista de sua efetivação e orçamentação.</t>
    </r>
  </si>
  <si>
    <r>
      <rPr>
        <b/>
        <sz val="22"/>
        <color theme="1"/>
        <rFont val="Calibri"/>
      </rPr>
      <t xml:space="preserve">Ação nº 82: </t>
    </r>
    <r>
      <rPr>
        <sz val="22"/>
        <color theme="1"/>
        <rFont val="Calibri"/>
      </rPr>
      <t>a ação estratégica em questão não é sucessível de quantificação do ponto de vista de sua efetivação e orçamentação.</t>
    </r>
  </si>
  <si>
    <r>
      <rPr>
        <b/>
        <sz val="20"/>
        <color rgb="FF000000"/>
        <rFont val="Calibri"/>
      </rPr>
      <t xml:space="preserve">Ação nº 83: </t>
    </r>
    <r>
      <rPr>
        <sz val="20"/>
        <color rgb="FF000000"/>
        <rFont val="Calibri"/>
      </rPr>
      <t>a ação estratégica em questão não é sucessível de quantificação do ponto de vista de sua efetivação e orçamentação.</t>
    </r>
  </si>
  <si>
    <t>EFETIVIDADE</t>
  </si>
  <si>
    <t>Total de ações previstas para este objetivo setorial</t>
  </si>
  <si>
    <t>Ações realizadas</t>
  </si>
  <si>
    <t xml:space="preserve">ÍNDICE DE EFETIVIDADE        </t>
  </si>
  <si>
    <t>ORÇAMENTO</t>
  </si>
  <si>
    <t>Ações</t>
  </si>
  <si>
    <t>ORÇAMENTO EMPENHADO</t>
  </si>
  <si>
    <t>Apuração de orçamento empenhado nas ações</t>
  </si>
  <si>
    <t>Ação 10</t>
  </si>
  <si>
    <t>?</t>
  </si>
  <si>
    <t>Ação 24</t>
  </si>
  <si>
    <t>Ação 34</t>
  </si>
  <si>
    <t>Ação 37</t>
  </si>
  <si>
    <t>Ação 51</t>
  </si>
  <si>
    <r>
      <rPr>
        <b/>
        <sz val="22"/>
        <color rgb="FF003300"/>
        <rFont val="Calibri"/>
      </rPr>
      <t>2020</t>
    </r>
    <r>
      <rPr>
        <sz val="22"/>
        <color rgb="FF003300"/>
        <rFont val="Calibri"/>
      </rPr>
      <t xml:space="preserve">: A setorial deverá coletar os dados do </t>
    </r>
    <r>
      <rPr>
        <b/>
        <sz val="22"/>
        <color rgb="FF003300"/>
        <rFont val="Calibri"/>
      </rPr>
      <t>orçamento empenhado</t>
    </r>
    <r>
      <rPr>
        <sz val="22"/>
        <color rgb="FF003300"/>
        <rFont val="Calibri"/>
      </rPr>
      <t xml:space="preserve"> para cada ação já realizada a partir de controles próprios. Poderá também coletá-los no SIPAC. Para facilitar a consulta de orçamentos demandados via memorando, ao o SETOR - Setor de Orçamento, no momento de se demandar/requisitar tais recursos, a setorial deverá utilizar o campo "Assunto detalhado" e inserir o objetivo estratégico da UFSJ ao qual a ação está relacionada.
De início, optou-se por manter o orçamento empenhado como medida de integração do orçamento com o planejamento. Pretende-se, a partir de 2021, avançar nesta questão, visando facilitar a coleta de dados orçamentários por parte das setoriais.  
</t>
    </r>
  </si>
  <si>
    <t>Ação 52</t>
  </si>
  <si>
    <t>Total</t>
  </si>
  <si>
    <t>ANÁLISE QUALITATIVA                                                                                                                                                                    Aqui é o momento de relatar os impactos e valores gerados. De forma OBJETIVA devem ser explicados e analisados os dados quantitativos e resultados (efetividade, orçamento, custo/benefício, demais dados específicos da setorial, inclusive os indicadores de decisão). Trazer destaque para as ações importantes realizadas e justificativas para o não cumprimento de ações que estejam com prazo vencido.</t>
  </si>
  <si>
    <r>
      <rPr>
        <b/>
        <sz val="18"/>
        <color theme="1"/>
        <rFont val="Calibri"/>
      </rPr>
      <t xml:space="preserve">Ação nº 1: </t>
    </r>
    <r>
      <rPr>
        <sz val="18"/>
        <color rgb="FFFF0000"/>
        <rFont val="Calibri"/>
      </rPr>
      <t>OBS. A PROEN-ADJ não apresentou nenhuma análise qualitativa.</t>
    </r>
  </si>
  <si>
    <r>
      <rPr>
        <b/>
        <sz val="18"/>
        <color theme="1"/>
        <rFont val="Calibri"/>
      </rPr>
      <t xml:space="preserve">Ação nº 2: </t>
    </r>
    <r>
      <rPr>
        <sz val="18"/>
        <color rgb="FFFF0000"/>
        <rFont val="Calibri"/>
      </rPr>
      <t>OBS. A PROEN-ADJ não apresentou nenhuma análise qualitativa.</t>
    </r>
  </si>
  <si>
    <r>
      <rPr>
        <b/>
        <sz val="18"/>
        <color theme="1"/>
        <rFont val="Calibri"/>
      </rPr>
      <t xml:space="preserve">Ação nº 3: </t>
    </r>
    <r>
      <rPr>
        <sz val="18"/>
        <color rgb="FFFF0000"/>
        <rFont val="Calibri"/>
      </rPr>
      <t>OBS. A PROEN-ADJ não apresentou nenhuma análise qualitativa.</t>
    </r>
  </si>
  <si>
    <r>
      <rPr>
        <b/>
        <sz val="18"/>
        <color theme="1"/>
        <rFont val="Calibri"/>
      </rPr>
      <t xml:space="preserve">Ação nº 4: </t>
    </r>
    <r>
      <rPr>
        <sz val="18"/>
        <color rgb="FFFF0000"/>
        <rFont val="Calibri"/>
      </rPr>
      <t>OBS. A PROEN-ADJ não apresentou nenhuma análise qualitativa.</t>
    </r>
  </si>
  <si>
    <r>
      <rPr>
        <b/>
        <sz val="18"/>
        <color theme="1"/>
        <rFont val="Calibri"/>
      </rPr>
      <t xml:space="preserve">Ação nº 5: </t>
    </r>
    <r>
      <rPr>
        <sz val="18"/>
        <color rgb="FFFF0000"/>
        <rFont val="Calibri"/>
      </rPr>
      <t>OBS. A PROEN-ADJ não apresentou nenhuma análise qualitativa.</t>
    </r>
  </si>
  <si>
    <r>
      <rPr>
        <b/>
        <sz val="18"/>
        <color theme="1"/>
        <rFont val="Calibri"/>
      </rPr>
      <t xml:space="preserve">Ação nº 6: </t>
    </r>
    <r>
      <rPr>
        <sz val="18"/>
        <color theme="1"/>
        <rFont val="Calibri"/>
      </rPr>
      <t xml:space="preserve">A PROEN, por intermédio de norma que regulamenta os PPCS, estimula a flexibilização da matriz curricular com vistas à mobilidade acadêmica e o contato dos discentes com disciplinas de outros cursos. A revisão dos PPCs encontra-se em andamento considerando a necessidade de incorporação de carga horária relativas às atividades de extensão. Pretende-se estabelecer espaços de formação coletiva que estimule o encontro entre diferentes cursos dentro da UFSJ, como por exemplo, a Semana das Licenciaturas, Semana da Saúde, Semana das Engenharias, etc. Tais atividades deverão estar previstas nos PPCs e na grade de horários ao longo do ano.
</t>
    </r>
  </si>
  <si>
    <r>
      <rPr>
        <b/>
        <sz val="18"/>
        <color theme="1"/>
        <rFont val="Calibri"/>
      </rPr>
      <t xml:space="preserve">Ação nº 7: </t>
    </r>
    <r>
      <rPr>
        <sz val="18"/>
        <color theme="1"/>
        <rFont val="Calibri"/>
      </rPr>
      <t>Todos os docentes da UFSJ podem fazer uso do Portal Didático como ferramenta de apoio às disciplinas presenciais. Antes da pandemia, caso o professor desejasse fazer uso do Portal Dático, ele fazia uma solicitação ao NEAD no início de cada período. Com a pandemia, o NEAD passou a cadastrar no Portal Didático todas as disciplinas registradas no CONTAC após a 2a etapa de matrícula. Antes da pandemia, o uso do Portal Didático em uma disciplina era uma escolha do docente. Com a Pandemia, o Portal Didático se tornou uma ferramenta imprescindível para todas as disciplinas dos cursos presenciais, pois permite aos docentes se comunicarem com os alunos, disponibilizar material didático e realizar atividades avaliativas a distância, além de outros recursos.</t>
    </r>
  </si>
  <si>
    <r>
      <rPr>
        <b/>
        <sz val="18"/>
        <color theme="1"/>
        <rFont val="Calibri"/>
      </rPr>
      <t xml:space="preserve">Ação nº 8: </t>
    </r>
    <r>
      <rPr>
        <sz val="18"/>
        <color theme="1"/>
        <rFont val="Calibri"/>
      </rPr>
      <t>Todos os docentes da UFSJ podem fazer uso do Portal Didático como ferramenta de apoio às disciplinas presenciais. Antes da pandemia, caso o professor desejasse fazer uso do Portal Dático, ele fazia uma solicitação ao NEAD no início de cada período. Com a pandemia, o NEAD passou a cadastrar no Portal Didático todas as disciplinas registradas no CONTAC após a 2a etapa de matrícula. Antes da pandemia, o uso do Portal Didático em uma disciplina era uma escolha do docente. Com a Pandemia, o Portal Didático se tornou uma ferramenta imprescindível para todas as disciplinas dos cursos presenciais, pois permite aos docentes se comunicarem com os alunos, disponibilizar material didático e realizar atividades avaliativas a distância, além de outros recursos.</t>
    </r>
  </si>
  <si>
    <r>
      <rPr>
        <b/>
        <sz val="18"/>
        <color theme="1"/>
        <rFont val="Calibri"/>
      </rPr>
      <t xml:space="preserve">Ação nº 9: </t>
    </r>
    <r>
      <rPr>
        <sz val="18"/>
        <color rgb="FFFF0000"/>
        <rFont val="Calibri"/>
      </rPr>
      <t>OBS. A PROEN-ADJ não apresentou nenhuma análise qualitativa.</t>
    </r>
  </si>
  <si>
    <r>
      <rPr>
        <b/>
        <sz val="18"/>
        <color theme="1"/>
        <rFont val="Calibri"/>
      </rPr>
      <t xml:space="preserve">Ação nº 10: </t>
    </r>
    <r>
      <rPr>
        <sz val="18"/>
        <color theme="1"/>
        <rFont val="Calibri"/>
      </rPr>
      <t>Com a modernização dos laboratórios de Ensino, garantimos um melhor apoio às atividades docentes, atingindo assim a atividade fim, que é o Ensino discente com maior qualidade.</t>
    </r>
  </si>
  <si>
    <r>
      <rPr>
        <b/>
        <sz val="18"/>
        <color theme="1"/>
        <rFont val="Calibri"/>
      </rPr>
      <t xml:space="preserve">Ação nº 11: </t>
    </r>
    <r>
      <rPr>
        <sz val="18"/>
        <color theme="1"/>
        <rFont val="Calibri"/>
      </rPr>
      <t>O PIBID é um Programa realizado pela Universidade Federal de São Joao del-Rei em parceria com a CAPES, no âmbito da microrregião de São João del-Rei e se desenvolve sob a premissa de potencializar a qualidade da formação inicial dos Licenciandos/as e a formação contínua dos/as docentes da educação básica, promovendo a integração entre educação superior e educação básica no cotidiano de escolas com práxis que busque a superação de desafios no processo de ensino-aprendizagem e respeito a diversidade cultural e humana. O Edital em andamento teve início em outubro de 2020 e será encerrado em março de 2022.
Os objetivos traçados pelo Programa e que vêm sendo alcançados sustentam-se nos objetivos do Programa Institucional de Bolsa de Iniciação à Docência, principalmente no que se refere à meta de “contribuir para a articulação entre teoria e prática necessárias
à formação dos docentes, elevando a qualidade das ações acadêmicas nos cursos de licenciatura” (BRASIL, 2016). Para tanto, as práticas que são desenvolvidas correspondem à(ao): • Inserção do licenciando no conjunto de práticas próprias da profissão docente, realizadas em um espaço concreto de ensino-aprendizagem: a escola. • Incentivo à reflexão crítica, propositiva e teoricamente fundamentada, ao tempo em que vivencia a dimensão científica, técnica, filosófica, política e afetiva de sua formação. • Promoção da participação ativa dos alunos bolsistas em atividades da escola, como Feira de Ciências, Semana do Conhecimento e outras. • Realização anual do Seminário de Iniciação à Docência, onde os licenciandos possam apresentar trabalhos com os resultados de suas ações nas escolas. • Inserção dos bolsistas no processo de planejamento, desenvolvimento e avaliação de práticas docentes, através de um processo de iniciação à docência que valorize os saberes produzidos na experiência cotidiana da escola.O Programa de Educação Tutorial - PET é organizado no formato de grupos tutoriais de discentes sob a orientação de um docente-tutor, que consolidam ações extra-curriculares orientados pelo princípio da indissociabilidade entre ensino, pesquisa e extensão. O trabalho desenvolvido tem como objetivo promover a qualificação da educação superior em sintonia com a formação acadêmico-científica e social.</t>
    </r>
    <r>
      <rPr>
        <b/>
        <sz val="18"/>
        <color theme="1"/>
        <rFont val="Calibri"/>
      </rPr>
      <t xml:space="preserve">
</t>
    </r>
  </si>
  <si>
    <r>
      <rPr>
        <b/>
        <sz val="18"/>
        <color theme="1"/>
        <rFont val="Calibri"/>
      </rPr>
      <t xml:space="preserve">Ação nº 12: </t>
    </r>
    <r>
      <rPr>
        <sz val="18"/>
        <color rgb="FFFF0000"/>
        <rFont val="Calibri"/>
      </rPr>
      <t>OBS. A PROEN-ADJ não apresentou nenhuma análise qualitativa.</t>
    </r>
  </si>
  <si>
    <r>
      <rPr>
        <b/>
        <sz val="18"/>
        <color theme="1"/>
        <rFont val="Calibri"/>
      </rPr>
      <t xml:space="preserve">Ação nº 13: </t>
    </r>
    <r>
      <rPr>
        <sz val="18"/>
        <color rgb="FFFF0000"/>
        <rFont val="Calibri"/>
      </rPr>
      <t>OBS. A PROEN-ADJ não apresentou nenhuma análise qualitativa.</t>
    </r>
  </si>
  <si>
    <r>
      <rPr>
        <b/>
        <sz val="18"/>
        <color rgb="FF000000"/>
        <rFont val="Calibri"/>
      </rPr>
      <t xml:space="preserve">Ação nº 14: </t>
    </r>
    <r>
      <rPr>
        <sz val="18"/>
        <color rgb="FF000000"/>
        <rFont val="Calibri"/>
      </rPr>
      <t>O SEACA/PROEN é responsável por vários Eventos durante o ano, entre eles: A Acolhida aos Calouros, a Mostra de Profissões (ambos realizados em 2020 e 2021 no formato on-line devido à pandemia), apoio ao InterPet, organizado pelos grupos PET da UFSJ, Apoio, por meio de edital, às Semanas Acadêmicas dos cursos e também às Equipes de Competições, além de apoio ao evento promovido pelo Programa de Iniciação à Docência e Residência Pedagógica.</t>
    </r>
  </si>
  <si>
    <r>
      <rPr>
        <b/>
        <sz val="18"/>
        <color theme="1"/>
        <rFont val="Calibri"/>
      </rPr>
      <t xml:space="preserve">Ação nº 15: </t>
    </r>
    <r>
      <rPr>
        <sz val="18"/>
        <color rgb="FFFF0000"/>
        <rFont val="Calibri"/>
      </rPr>
      <t>OBS. A PROEN-ADJ não apresentou nenhuma análise qualitativa.</t>
    </r>
  </si>
  <si>
    <r>
      <rPr>
        <b/>
        <sz val="18"/>
        <color theme="1"/>
        <rFont val="Calibri"/>
      </rPr>
      <t xml:space="preserve">Ação nº 16: </t>
    </r>
    <r>
      <rPr>
        <sz val="18"/>
        <color theme="1"/>
        <rFont val="Calibri"/>
      </rPr>
      <t>Considerando o sucesso das atividades realizadas durante o período remoto entende-se que os cursos ministrados pela PROEN cumpriram seus objetivos, o nivel de adesão foi grande confirmando a pertinência das temáticas debatidas.O conteúdo e as oficinas realizadas foram importantes subsídios para a implementação das Diretrizes Curriculares Nacionais da Engenharia de 2019 nos projetos pedagógicos de curso. Ressalta-se também que, além dos ganhos obtidos para os cursos de engenharia especificamente no primeiro encontro da formação, foi aberta a participação de docentes de outros cursos que estivessem interessados em conhecer sobre currículo baseado em competências. Os conteúdos ministrados foram: Formação por competências: definições, significado e implicações para a prática docente • Currículo por competências: estratégia para elaboração • Avaliação autêntica de competências Fala de sensibilização sobre o significado e as implicações de um currículo por competências. Oficina em que, a partir de uma definição de competência, os cursos realizam um exercício de elaboração de uma competência, com discussão pelo grupo. Atividade de levantamento de aprendizagens necessárias para o desenvolvimento das competências e exercício de agrupamento de temas de estudo em unidades que façam sentido. A partir da definição de avaliação autêntica, realizar exercício de elaboração de rubricas para uma atividade avaliativa representativa da competência elaborada por cada grupo.</t>
    </r>
  </si>
  <si>
    <r>
      <rPr>
        <b/>
        <sz val="18"/>
        <color theme="1"/>
        <rFont val="Calibri"/>
      </rPr>
      <t xml:space="preserve">Ação nº 17: </t>
    </r>
    <r>
      <rPr>
        <sz val="18"/>
        <color theme="1"/>
        <rFont val="Calibri"/>
      </rPr>
      <t>O NEAD vem mantendo contato constante com a CAPES e outros órgãos públicos federais e estaduais para estender a oferta de cursos EAD.</t>
    </r>
  </si>
  <si>
    <r>
      <rPr>
        <b/>
        <sz val="18"/>
        <color theme="1"/>
        <rFont val="Calibri"/>
      </rPr>
      <t xml:space="preserve">Ação nº 18: </t>
    </r>
    <r>
      <rPr>
        <sz val="18"/>
        <color rgb="FFFF0000"/>
        <rFont val="Calibri"/>
      </rPr>
      <t>OBS. A PROEN-ADJ não apresentou nenhuma análise qualitativa.</t>
    </r>
  </si>
  <si>
    <r>
      <rPr>
        <b/>
        <sz val="18"/>
        <color theme="1"/>
        <rFont val="Calibri"/>
      </rPr>
      <t xml:space="preserve">Ação nº 19: </t>
    </r>
    <r>
      <rPr>
        <sz val="18"/>
        <color rgb="FFFF0000"/>
        <rFont val="Calibri"/>
      </rPr>
      <t>OBS. A PROEN-ADJ não apresentou nenhuma análise qualitativa.</t>
    </r>
  </si>
  <si>
    <r>
      <rPr>
        <b/>
        <sz val="18"/>
        <color theme="1"/>
        <rFont val="Calibri"/>
      </rPr>
      <t xml:space="preserve">Ação nº 20: </t>
    </r>
    <r>
      <rPr>
        <sz val="18"/>
        <color theme="1"/>
        <rFont val="Calibri"/>
      </rPr>
      <t>As manutenções semestrais nos laboratórios estão asseguradas , inclusive, com a aquisição de novos PCs.Com uma boa manutenção  dos laboratórios de Ensino, garantimos um melhor apoio às atividades docentes, atingindo assim a atividade fim, que é o Ensino discente com maior qualidade.</t>
    </r>
  </si>
  <si>
    <r>
      <rPr>
        <b/>
        <sz val="18"/>
        <color theme="1"/>
        <rFont val="Calibri"/>
      </rPr>
      <t xml:space="preserve">Ação nº 21: </t>
    </r>
    <r>
      <rPr>
        <sz val="18"/>
        <color rgb="FFFF0000"/>
        <rFont val="Calibri"/>
      </rPr>
      <t>OBS. A PROEN-ADJ não apresentou nenhuma análise qualitativa.</t>
    </r>
  </si>
  <si>
    <r>
      <rPr>
        <b/>
        <sz val="18"/>
        <color theme="1"/>
        <rFont val="Calibri"/>
      </rPr>
      <t xml:space="preserve">Ação nº 22: </t>
    </r>
    <r>
      <rPr>
        <sz val="18"/>
        <color rgb="FFFF0000"/>
        <rFont val="Calibri"/>
      </rPr>
      <t>OBS. A PROEN-ADJ não apresentou nenhuma análise qualitativa.</t>
    </r>
  </si>
  <si>
    <r>
      <rPr>
        <b/>
        <sz val="18"/>
        <color theme="1"/>
        <rFont val="Calibri"/>
      </rPr>
      <t xml:space="preserve">Ação nº 23: </t>
    </r>
    <r>
      <rPr>
        <sz val="18"/>
        <color rgb="FFFF0000"/>
        <rFont val="Calibri"/>
      </rPr>
      <t>OBS. A PROEN-ADJ não apresentou nenhuma análise qualitativa.</t>
    </r>
  </si>
  <si>
    <r>
      <rPr>
        <b/>
        <sz val="18"/>
        <color theme="1"/>
        <rFont val="Calibri"/>
      </rPr>
      <t xml:space="preserve">Ação nº 24: </t>
    </r>
    <r>
      <rPr>
        <sz val="18"/>
        <color theme="1"/>
        <rFont val="Calibri"/>
      </rPr>
      <t>Foi publicado um edital para aquisição de materiais de consumo para a manutenção das Equipes de Competições. Posteriormente, condicionado ao recurso financeiro, pretende-se publicar novo edital para aquisição de materiais permanentes. Outras aquisições deverão ser feitas, condicionada a disponibilidade orçamentária.</t>
    </r>
    <r>
      <rPr>
        <b/>
        <sz val="18"/>
        <color theme="1"/>
        <rFont val="Calibri"/>
      </rPr>
      <t xml:space="preserve">
</t>
    </r>
  </si>
  <si>
    <r>
      <rPr>
        <b/>
        <sz val="18"/>
        <color theme="1"/>
        <rFont val="Calibri"/>
      </rPr>
      <t xml:space="preserve">Ação nº 25: </t>
    </r>
    <r>
      <rPr>
        <sz val="18"/>
        <color rgb="FFFF0000"/>
        <rFont val="Calibri"/>
      </rPr>
      <t>OBS. A PROEN-ADJ não apresentou nenhuma análise qualitativa.</t>
    </r>
  </si>
  <si>
    <r>
      <rPr>
        <b/>
        <sz val="18"/>
        <color theme="1"/>
        <rFont val="Calibri"/>
      </rPr>
      <t xml:space="preserve">Ação nº 26:  </t>
    </r>
    <r>
      <rPr>
        <sz val="18"/>
        <color theme="1"/>
        <rFont val="Calibri"/>
      </rPr>
      <t>o NEAD disponibiliza o Portal Didático para as disciplinas de todos os cursos presenciais, um portal específico para cada curso EAD e portais específicos para outras ações promovidas por docentes e setores. Os cursos podem realizar diversas atividades acadêmicas nos portais fornecidos pelo NEAD, como aplicações de provas e exercícios, fóruns de discussão, disponibilização de materiais e vídeo-aulas, entre outros. Além das disciplinas, as coordenações dos cursos também podem promover outras ações remotas por meio dos portais do NEAD.</t>
    </r>
  </si>
  <si>
    <r>
      <rPr>
        <b/>
        <sz val="18"/>
        <color theme="1"/>
        <rFont val="Calibri"/>
      </rPr>
      <t>Ação nº 27:</t>
    </r>
    <r>
      <rPr>
        <b/>
        <sz val="20"/>
        <color theme="1"/>
        <rFont val="Calibri"/>
      </rPr>
      <t xml:space="preserve"> </t>
    </r>
    <r>
      <rPr>
        <sz val="20"/>
        <color theme="1"/>
        <rFont val="Calibri"/>
      </rPr>
      <t>ao longo do ano, o SERLE atuou como representante da PROEN na interlocução com o time da UFPB responsável pela direção do projeto de “ECOGRAD”, cujo painel foi lançado nacionalmente no mês de Agosto pela UFPB. Trata-se de uma plataforma voltada para apoiar todas as IFES do Brasil no acompanhamento contínuo de dados e informações relacionadas à gestão do universo da graduação nessas instituições, abrangendo o monitoramento sistemático de indicadores relacionados à evolução desses cursos e da vida acadêmica dos graduandos no que se refere a seu status no curso a cada ano (tais como número de formados, de desvinculados, de matriculados etc.). Por se tratar de uma ferramenta de gestão de dados disponibilizada no segundo semestre de 2021, bem como em razão da iminente implantação do SIGAA em substituição ao CONTAC, a qual ainda não ocorreu, mas que é esperada para entrar em funcionamento no ano de 2022, com a conjugação do uso dessas duas ferramentas de gestão de dados o SERLE espera consolidar no próximo ano a realização desta ação estratégica na plenitude de sua efetividade.</t>
    </r>
  </si>
  <si>
    <r>
      <rPr>
        <b/>
        <sz val="18"/>
        <color theme="1"/>
        <rFont val="Calibri"/>
      </rPr>
      <t xml:space="preserve">Ação nº 28: </t>
    </r>
    <r>
      <rPr>
        <sz val="18"/>
        <color theme="1"/>
        <rFont val="Calibri"/>
      </rPr>
      <t>ao longo do ano de 2021, o SERLE manteve atento acompanhamento das novas Diretrizes Curriculares Nacionais para cursos de graduação expedidas no período (caso, por exemplo, das DCNs dos Bacharelados em Engenharia em geral), orientando os coordenadores de cursos quanto aos procedimentos necessários para que os PPCs sejam atualizados dentro do prazo estipulado pelo MEC.</t>
    </r>
  </si>
  <si>
    <r>
      <rPr>
        <b/>
        <sz val="18"/>
        <color theme="1"/>
        <rFont val="Calibri"/>
      </rPr>
      <t xml:space="preserve">Ação nº 29: </t>
    </r>
    <r>
      <rPr>
        <sz val="18"/>
        <color theme="1"/>
        <rFont val="Calibri"/>
      </rPr>
      <t>ao longo do ano de 2021, o SERLE manteve comunicação constante por e-mail, WhatsApp, reuniões remotas via Google Meet e comunicação midiática da PROEN na plataforma PROEN e na rede social Instagram com informes, comunicados, exposições conceituais, teóricas e procedimentais sobre a importância dos processos avaliativos dos cursos de graduação no Brasil instituídos no âmbito do Sistema Nacional de Avaliação da Educação Superior e sobre o necessário engajamento dos coordenadores de cursos e chefe de departamento na participação ativa como agentes deste sistema a fim consolidarmos na UFSJ uma cultura avaliativa a respeito de nossos cursos de graduação, condição indispensável para que nossa IES possa melhorar continuamente seus indicadores educacionais.</t>
    </r>
  </si>
  <si>
    <r>
      <rPr>
        <b/>
        <sz val="18"/>
        <color theme="1"/>
        <rFont val="Calibri"/>
      </rPr>
      <t xml:space="preserve">Ação nº 30: </t>
    </r>
    <r>
      <rPr>
        <sz val="18"/>
        <color theme="1"/>
        <rFont val="Calibri"/>
      </rPr>
      <t>ao longo do ano de 2021, o SERLE envidou uma série de esforços gerenciais direcionados à criação de novas ferramentas gerenciais para assegurar o acompanhamento efetivo dos egressos dos cursos de graduação da UFSJ, de modo a oferecer a eles novas oportunidades de formação acadêmica, capacitação profissional e de trabalho e renda. Entre os resultados desta ação no ano de 2021, conta-se o desenvolvimento de um novo portal de egressos para a UFSJ, um trabalho cujo primeira etapa foi concluída no presente ano por meio de um projeto de ensino envolvendo os servidores Profa. Elisa Tuler de Albergaria e Daniel Castro Giraldi e a graduanda de Ciência da Computação Yohana de Carvalho Horta. A próxima etapa, prevista para ser concretizada no ano de 2022, envolve a definição da equipe do NTINF responsável pela manutenção do referido portal, o qual será operacionalizado e administrado de forma conjunta pelo SEACA/PROEN e pelo SERLE/PROEN.</t>
    </r>
  </si>
  <si>
    <r>
      <rPr>
        <b/>
        <sz val="18"/>
        <color theme="1"/>
        <rFont val="Calibri"/>
      </rPr>
      <t xml:space="preserve">Ação nº 31: </t>
    </r>
    <r>
      <rPr>
        <sz val="18"/>
        <color theme="1"/>
        <rFont val="Calibri"/>
      </rPr>
      <t>até o presente momento (dia 03 de dezembro de 2021), nenhum processo de autorização de curso de graduação, de reconhecimento ou de renovação do reconhecimento de cursos de graduação na UFSJ.</t>
    </r>
  </si>
  <si>
    <r>
      <rPr>
        <b/>
        <sz val="18"/>
        <color theme="1"/>
        <rFont val="Calibri"/>
      </rPr>
      <t xml:space="preserve">Ação nº 32: </t>
    </r>
    <r>
      <rPr>
        <sz val="18"/>
        <color theme="1"/>
        <rFont val="Calibri"/>
      </rPr>
      <t>neste ano de 2021, o SERLE realizou uma série de procedimentos gerenciais voltados para garantir que os estudantes ingressantes e concluintes dos cursos de graduação da UFSJ inseridos no ciclo ENADE 2021, com destaque para a conscientização de coordenadores de cursos e estudantes dos cursos envolvidos no referido ciclo, mediante reuniões remotas realizadas ao longo do ano.</t>
    </r>
  </si>
  <si>
    <r>
      <rPr>
        <b/>
        <sz val="18"/>
        <color theme="1"/>
        <rFont val="Calibri"/>
      </rPr>
      <t xml:space="preserve">Ação nº 33: </t>
    </r>
    <r>
      <rPr>
        <sz val="18"/>
        <color theme="1"/>
        <rFont val="Calibri"/>
      </rPr>
      <t>neste ano de 2021, em parceria com o NTINF que ocorreu de forma continuada ao longo de todo o ano, o SERLE realizou uma série de procedimentos gerenciais voltados para garantir a adequada coleta e exportação de informações junto à base de dados do CONTAC, para fins de alimentação do Censo da Educação Superior (REF. 2020).</t>
    </r>
  </si>
  <si>
    <r>
      <rPr>
        <b/>
        <sz val="18"/>
        <color theme="1"/>
        <rFont val="Calibri"/>
      </rPr>
      <t xml:space="preserve">Ação nº 34: </t>
    </r>
    <r>
      <rPr>
        <sz val="18"/>
        <color theme="1"/>
        <rFont val="Calibri"/>
      </rPr>
      <t>a Reitoria disponibilizou o recurso orçamentário para a publicação de um edital voltado às Equipes de Competições para compra de material de consumo. O edital foi um importante instrumento no momento, haja vista que a necessidade de materiais para manutenção das equipes. O recurso foi alocado para que cada uma  pudesse efetuar a compra de acordo com sua demanda especifica.</t>
    </r>
  </si>
  <si>
    <r>
      <rPr>
        <b/>
        <sz val="18"/>
        <color theme="1"/>
        <rFont val="Calibri"/>
      </rPr>
      <t xml:space="preserve">Ação nº 35: </t>
    </r>
    <r>
      <rPr>
        <sz val="18"/>
        <color theme="1"/>
        <rFont val="Calibri"/>
      </rPr>
      <t>O registro das equipes de Competições se fez necessário para que a Instituição pudesse ter conhecimento de quais são e do trabalho desenvolvido por cada uma delas.</t>
    </r>
  </si>
  <si>
    <r>
      <rPr>
        <b/>
        <sz val="18"/>
        <color theme="1"/>
        <rFont val="Calibri"/>
      </rPr>
      <t xml:space="preserve">Ação nº 36: </t>
    </r>
    <r>
      <rPr>
        <sz val="18"/>
        <color rgb="FFFF0000"/>
        <rFont val="Calibri"/>
      </rPr>
      <t>OBS. O SEACA não apresentou nenhuma análise qualitativa.</t>
    </r>
  </si>
  <si>
    <r>
      <rPr>
        <b/>
        <sz val="18"/>
        <color theme="1"/>
        <rFont val="Calibri"/>
      </rPr>
      <t xml:space="preserve">Ação nº 37: </t>
    </r>
    <r>
      <rPr>
        <sz val="18"/>
        <color theme="1"/>
        <rFont val="Calibri"/>
      </rPr>
      <t>O Programa de Monitoria é uma importante ferramenta de apoio pedagógico que envolve o trabalho de docentes que orientam as atividades e de monitores que dão o suporte e fazem a mediação entre os discentes assistidos pelo Prograam e o docente da unidade curricular. Além de sanar as dúvidas, os monitores vivenciam a experiência de uma prática de docência, o que agrega muito em sua formação. Já os discentes assistidos tem a oportunidade de, além do docente principal, contar com uma pessoa que disponibiliza um tempo para prestar auxílio, principalmente em unidades que historicamente possuem um alto índice de retenção e consequentemente com um número maior de discentes por turma. Dessa forma, o aperfeiçoamento e valorização do Programa de Monitoria é essencial em um Instituição de Ensino.</t>
    </r>
  </si>
  <si>
    <r>
      <rPr>
        <b/>
        <sz val="18"/>
        <color theme="1"/>
        <rFont val="Calibri"/>
      </rPr>
      <t xml:space="preserve">Ação nº 38: </t>
    </r>
    <r>
      <rPr>
        <sz val="18"/>
        <color rgb="FFFF0000"/>
        <rFont val="Calibri"/>
      </rPr>
      <t>OBS. O SEACA não apresentou nenhuma análise qualitativa.</t>
    </r>
  </si>
  <si>
    <r>
      <rPr>
        <b/>
        <sz val="18"/>
        <color theme="1"/>
        <rFont val="Calibri"/>
      </rPr>
      <t>Ação nº 39:</t>
    </r>
    <r>
      <rPr>
        <sz val="18"/>
        <color theme="1"/>
        <rFont val="Calibri"/>
      </rPr>
      <t xml:space="preserve"> a Acolhida tem por objetivo criar um momento de recepção aos calouros da universidade e disponibilizar informações relevantes aos ingressantes. Os eventos contaram com lives de abertura e participação de psicólogas da instituição que atuaram no sentido de acolher os discentes e apontar os novos desafios da vida universitária. Foram realizadas outras lives ao longo da semana para apresentação dos serviços da biblioteca, incluindo o acervo digital e de acesso a Minha UFSJ e à plataforma do Portal Didático. </t>
    </r>
  </si>
  <si>
    <r>
      <rPr>
        <b/>
        <sz val="18"/>
        <color theme="1"/>
        <rFont val="Calibri"/>
      </rPr>
      <t xml:space="preserve">Ação nº 40: </t>
    </r>
    <r>
      <rPr>
        <sz val="18"/>
        <color theme="1"/>
        <rFont val="Calibri"/>
      </rPr>
      <t>Diante das vagas ofertadas pelo SiSU nos diversos cursos da UFSJ, distribuídos em seus 6 campi,  pode-se verificar que cumprimos com a quase totalidade no preenchimento das mesmas. A partir do 2º semestre de 2020, deparamos com a pandemia e assim tivemos que reformular todo o processo de ingresso, onde a última chamada dos processos anteriores denominada “Chamada Presencial”, chamada importantíssima para finalizar o real preenchimento das vagas, tivemos que substituí-la devido à não aglomeração de pessoas. Passamos para uma manifestação de interesse pela vaga, onde o candidato manifestava no próprio site e a partir dessa nova listagem fizemos outras chamadas. Deparamos também com o alto índice de ausentes no Enem 2020, tendo como consequência a redução de candidatos para o SiSU 2021, para essa situação já previmos com o edital para cadastro de reserva, ampliando para aos interessados que participaram em uma das três últimas edições do Enem, para ser utilizada a listagem dos inscritos nos cursos onde já tivessem esgotada toda a listagem do SiSU.  Nesse sentido pudemos verificar que as ações propostas foram muito válidas, pois conseguimos preencher as vagas em um percentual bem elevado.</t>
    </r>
  </si>
  <si>
    <r>
      <rPr>
        <b/>
        <sz val="18"/>
        <color theme="1"/>
        <rFont val="Calibri"/>
      </rPr>
      <t xml:space="preserve">Ação nº 41: </t>
    </r>
    <r>
      <rPr>
        <sz val="18"/>
        <color theme="1"/>
        <rFont val="Calibri"/>
      </rPr>
      <t>o SESTA é atuante quando solicitado pelas coordenações de curso visando dar celeridade aos questionamentos demandados no intuito de agilizar as dúvidas, para que os alunos não sejam prejudicados nas contratações para estágio.</t>
    </r>
  </si>
  <si>
    <r>
      <rPr>
        <b/>
        <sz val="18"/>
        <color theme="1"/>
        <rFont val="Calibri"/>
      </rPr>
      <t xml:space="preserve">Ação nº 42: </t>
    </r>
    <r>
      <rPr>
        <sz val="18"/>
        <color theme="1"/>
        <rFont val="Calibri"/>
      </rPr>
      <t xml:space="preserve">aguardando a implementação do novo sistema de acompanhamento de egressos para execução da ação. A aproximação e o diálogo constante entre a universidade e seus egressos se faz necessário para a  consolidação de uma Política Institucional de Acompanhamento de Egressos. </t>
    </r>
  </si>
  <si>
    <r>
      <rPr>
        <b/>
        <sz val="18"/>
        <color theme="1"/>
        <rFont val="Calibri"/>
      </rPr>
      <t xml:space="preserve">Ação nº 43: </t>
    </r>
    <r>
      <rPr>
        <sz val="18"/>
        <color theme="1"/>
        <rFont val="Calibri"/>
      </rPr>
      <t>na gestão atual, uma nova Plataforma está sendo desenvolvida para que possamos além de obter dados atualizados acadêmicos e profissionais dos egressos, também seja possível extrair esses dados de forma a viabilizar estudos e relatórios, os quais contribuirão para a consolidação da Política Institucional de Acompanhamento de Egressona</t>
    </r>
  </si>
  <si>
    <r>
      <rPr>
        <b/>
        <sz val="18"/>
        <color theme="1"/>
        <rFont val="Calibri"/>
      </rPr>
      <t xml:space="preserve">Ação nº 44: </t>
    </r>
    <r>
      <rPr>
        <sz val="18"/>
        <color theme="1"/>
        <rFont val="Calibri"/>
      </rPr>
      <t xml:space="preserve"> o portal de egressos é uma ferramenta que auxiliará a gestão da UFSJ na integração com os alunos graduados nos cursos da universidade. Possibilitará uma proximidade efetiva com os egressos para um acompanhamento do grau de satisfação e avaliação dos cursos oferecidos pela instituição.</t>
    </r>
  </si>
  <si>
    <r>
      <rPr>
        <b/>
        <sz val="18"/>
        <color theme="1"/>
        <rFont val="Calibri"/>
      </rPr>
      <t xml:space="preserve">Ação nº 45: </t>
    </r>
    <r>
      <rPr>
        <sz val="18"/>
        <color theme="1"/>
        <rFont val="Calibri"/>
      </rPr>
      <t>possibilitar ao corpo discente novas sistemáticas de interação com as concedentes de estágio, simplificando a proximidade dos alunos junto às empresas visando novas condições de realização das atividades de estágio.</t>
    </r>
  </si>
  <si>
    <r>
      <rPr>
        <b/>
        <sz val="18"/>
        <color theme="1"/>
        <rFont val="Calibri"/>
      </rPr>
      <t xml:space="preserve">Ação nº 46: </t>
    </r>
    <r>
      <rPr>
        <sz val="18"/>
        <color theme="1"/>
        <rFont val="Calibri"/>
      </rPr>
      <t xml:space="preserve">a interação com as empresas concedentes de estágio irá permitir maior proximidade dos alunos para que tenham a oportunidade de participarem de um processo seletivo de estágio e trainee e, futuramente, ingressarem no mercado de trabalho.  </t>
    </r>
  </si>
  <si>
    <r>
      <rPr>
        <b/>
        <sz val="18"/>
        <color theme="1"/>
        <rFont val="Calibri"/>
      </rPr>
      <t xml:space="preserve">Ação nº 47: </t>
    </r>
    <r>
      <rPr>
        <sz val="18"/>
        <color theme="1"/>
        <rFont val="Calibri"/>
      </rPr>
      <t xml:space="preserve">é um compromisso e uma responsabilidade do SESTA dar conhecimento ao corpo discente sobre as oportunidades de estágio, através das divulgações em redes sociais e na página oficial da UFSJ/PROEN/SESTA. Essas oportunidades são encaminhadas por empresas conveniadas ou não e, também, por Agentes de Integração parceiros da universidade. </t>
    </r>
  </si>
  <si>
    <r>
      <rPr>
        <b/>
        <sz val="18"/>
        <color theme="1"/>
        <rFont val="Calibri"/>
      </rPr>
      <t xml:space="preserve">Ação nº 48: </t>
    </r>
    <r>
      <rPr>
        <sz val="18"/>
        <color theme="1"/>
        <rFont val="Calibri"/>
      </rPr>
      <t>a tramitação de processos de convênio de estágio pelo sistema eletrônico, iniciado em meados de 2021, agilizou bastante a celebração de convênio com empresas e instituições. No entanto,  ainda há necessidade de aprimoramento no sistema, para que algumas dificuldades sejam sanadas e o trabalho do Setor de Estágios seja sempre mais efetivo e de qualidade.</t>
    </r>
  </si>
  <si>
    <r>
      <rPr>
        <b/>
        <sz val="18"/>
        <color theme="1"/>
        <rFont val="Calibri"/>
      </rPr>
      <t xml:space="preserve">Ação nº 49: </t>
    </r>
    <r>
      <rPr>
        <sz val="18"/>
        <color theme="1"/>
        <rFont val="Calibri"/>
      </rPr>
      <t xml:space="preserve">é uma responsabilidade do SESTA prestar atendimento aos cursos de graduação na esfera de sua competência.  </t>
    </r>
  </si>
  <si>
    <r>
      <rPr>
        <b/>
        <sz val="18"/>
        <color theme="1"/>
        <rFont val="Calibri"/>
      </rPr>
      <t xml:space="preserve">Ação nº 50: </t>
    </r>
    <r>
      <rPr>
        <sz val="18"/>
        <color theme="1"/>
        <rFont val="Calibri"/>
      </rPr>
      <t>por meio do novo sistema SIGAA  espera-se utilizar novas ferramentas e obter maior qualidade e agilidade em todas as atividades referentes a de estágio de discentes da graduação da UFSJ.</t>
    </r>
  </si>
  <si>
    <r>
      <rPr>
        <b/>
        <sz val="18"/>
        <color theme="1"/>
        <rFont val="Calibri"/>
      </rPr>
      <t>Ação nº 51:</t>
    </r>
    <r>
      <rPr>
        <sz val="18"/>
        <color theme="1"/>
        <rFont val="Calibri"/>
      </rPr>
      <t xml:space="preserve"> a última compra de livros realizada pela Divisão de Biblioteca, havia sido em 2014, com a realização deste edital foi possível diminuir a defasagem reprimida de acervo, atendendo as demandas dos cursos de graduação, adquirindo livros nacionais e estrangeiros das bibliografias dos PPCs. </t>
    </r>
  </si>
  <si>
    <r>
      <rPr>
        <b/>
        <sz val="18"/>
        <color theme="1"/>
        <rFont val="Calibri"/>
      </rPr>
      <t xml:space="preserve">Ação nº 52: </t>
    </r>
    <r>
      <rPr>
        <sz val="18"/>
        <color theme="1"/>
        <rFont val="Calibri"/>
      </rPr>
      <t xml:space="preserve">a última compra de livros realizada pela Divisão de Biblioteca, havia sido em 2014, com a realização deste edital foi possível diminuir a defasagem reprimida de acervo, atendendo também as demandas dos cursos de pós-graduação, adquirindo livros nacionais e estrangeiros. </t>
    </r>
  </si>
  <si>
    <r>
      <rPr>
        <b/>
        <sz val="18"/>
        <color theme="1"/>
        <rFont val="Calibri"/>
      </rPr>
      <t xml:space="preserve">Ação nº 53: </t>
    </r>
    <r>
      <rPr>
        <sz val="18"/>
        <color theme="1"/>
        <rFont val="Calibri"/>
      </rPr>
      <t>encaminhamos a proposta de implantação do RI Repositório Institucional, que será uma forma de disponibilizar a produção acadêmica da UFSJ.</t>
    </r>
  </si>
  <si>
    <r>
      <rPr>
        <b/>
        <sz val="18"/>
        <color theme="1"/>
        <rFont val="Calibri"/>
      </rPr>
      <t xml:space="preserve">Ação nº 54: </t>
    </r>
    <r>
      <rPr>
        <sz val="18"/>
        <color theme="1"/>
        <rFont val="Calibri"/>
      </rPr>
      <t>esta ação está contemplada nas açoes 1 e 2.</t>
    </r>
  </si>
  <si>
    <r>
      <rPr>
        <b/>
        <sz val="18"/>
        <color theme="1"/>
        <rFont val="Calibri"/>
      </rPr>
      <t>Ação nº 55:</t>
    </r>
    <r>
      <rPr>
        <sz val="18"/>
        <color theme="1"/>
        <rFont val="Calibri"/>
      </rPr>
      <t xml:space="preserve"> o sistema Pergamum gera relatórios com sugestões de quantitativos da relação exemplares x aluno, a partir da inserção dos PPCs.</t>
    </r>
  </si>
  <si>
    <r>
      <rPr>
        <b/>
        <sz val="18"/>
        <color theme="1"/>
        <rFont val="Calibri"/>
      </rPr>
      <t xml:space="preserve">Ação nº 56: </t>
    </r>
    <r>
      <rPr>
        <sz val="18"/>
        <color theme="1"/>
        <rFont val="Calibri"/>
      </rPr>
      <t>foi solicitado adaptações nos prédios das bibliotecas para realizar atendimentos presenciais considerando o protocolo de biossegurança e conduta da UFSJ para a pandemia de COVID 19, atualizado em novembro de 2021.</t>
    </r>
  </si>
  <si>
    <r>
      <rPr>
        <b/>
        <sz val="18"/>
        <color theme="1"/>
        <rFont val="Calibri"/>
      </rPr>
      <t xml:space="preserve">Ação nº 57: </t>
    </r>
    <r>
      <rPr>
        <sz val="18"/>
        <color theme="1"/>
        <rFont val="Calibri"/>
      </rPr>
      <t>a Divisão de Biblioteca implementou a cobrança de taxas, através de GRU, a partir de março de 2020.</t>
    </r>
  </si>
  <si>
    <r>
      <rPr>
        <b/>
        <sz val="18"/>
        <color theme="1"/>
        <rFont val="Calibri"/>
      </rPr>
      <t xml:space="preserve">Ação nº 58: </t>
    </r>
    <r>
      <rPr>
        <sz val="18"/>
        <color theme="1"/>
        <rFont val="Calibri"/>
      </rPr>
      <t>o software existente na DIBIB  era o PHL, por ser muito simples e não atender mais às nossas necessidades informacionas, fizemos a substituição pelo Pergamum, em julho de 2019, por se tratar de sistema mais robusto, completo e confiável.</t>
    </r>
  </si>
  <si>
    <r>
      <rPr>
        <b/>
        <sz val="18"/>
        <color theme="1"/>
        <rFont val="Calibri"/>
      </rPr>
      <t xml:space="preserve">Ação nº 59: </t>
    </r>
    <r>
      <rPr>
        <sz val="18"/>
        <color theme="1"/>
        <rFont val="Calibri"/>
      </rPr>
      <t>devido a implementação do ensino remoto na UFSJ, por causa da pandemia, viu-se a necessidade de assinatura de uma biblioteca digital e optamos pela Minha Biblioteca por ser a que melhor atende as bibliografias dos cursos da UFSJ, foi assinada em novembro de 2020 e já está renovada até novembro de 2022.</t>
    </r>
  </si>
  <si>
    <r>
      <rPr>
        <b/>
        <sz val="18"/>
        <color theme="1"/>
        <rFont val="Calibri"/>
      </rPr>
      <t xml:space="preserve">Ação nº 60: </t>
    </r>
    <r>
      <rPr>
        <sz val="18"/>
        <color theme="1"/>
        <rFont val="Calibri"/>
      </rPr>
      <t>devido a implementação do ensino remoto na UFSJ, por causa da pandemia, foi realizada a assinatura da biblioteca digital de normas técnicas Target GEDWeb em janeiro de 2021 e já está renovada até janeiro de 2023.</t>
    </r>
  </si>
  <si>
    <r>
      <rPr>
        <b/>
        <sz val="18"/>
        <color theme="1"/>
        <rFont val="Calibri"/>
      </rPr>
      <t xml:space="preserve">Ação nº 61: </t>
    </r>
    <r>
      <rPr>
        <sz val="18"/>
        <color theme="1"/>
        <rFont val="Calibri"/>
      </rPr>
      <t>a partir da necessidade de ferramenta para divulgação da produção científica da UFSJ, foi aprovada no CONSU a Resolução n.021, de 08 de novembro de 2021, do Repositório Institucional. A partir disto será criado o Comitê Gestor para elaborar as regras de implantação.</t>
    </r>
  </si>
  <si>
    <r>
      <rPr>
        <b/>
        <sz val="18"/>
        <color theme="1"/>
        <rFont val="Calibri"/>
      </rPr>
      <t xml:space="preserve">Ação nº 62: </t>
    </r>
    <r>
      <rPr>
        <sz val="18"/>
        <color theme="1"/>
        <rFont val="Calibri"/>
      </rPr>
      <t>com o fechamento das bibliotecas devido a pandemia e a partir da necessidade de atender a demanda por devolução dos livros, foram instaladas caixas de auto devolução nas portarias dos campi da UFSJ.</t>
    </r>
  </si>
  <si>
    <r>
      <rPr>
        <b/>
        <sz val="18"/>
        <color theme="1"/>
        <rFont val="Calibri"/>
      </rPr>
      <t xml:space="preserve">Ação nº 63: </t>
    </r>
    <r>
      <rPr>
        <sz val="18"/>
        <color theme="1"/>
        <rFont val="Calibri"/>
      </rPr>
      <t>para um levantamento eficiente, utilizando o sistema da Biblioteca, o Pergamum, é necessário a inserção das bibliografias dos Projetos Pedagógicos dos Cursos de Graduação neste sistema.</t>
    </r>
  </si>
  <si>
    <r>
      <rPr>
        <b/>
        <sz val="18"/>
        <color theme="1"/>
        <rFont val="Calibri"/>
      </rPr>
      <t xml:space="preserve">Ação nº 64: </t>
    </r>
    <r>
      <rPr>
        <sz val="18"/>
        <color theme="1"/>
        <rFont val="Calibri"/>
      </rPr>
      <t>para um levantamento eficiente, utilizando o sistema da Biblioteca, o Pergamum, é necessário manter atualizadas as bibliografias dos Projetos Pedagógicos dos Cursos de Graduação em nosso sistema.</t>
    </r>
  </si>
  <si>
    <r>
      <rPr>
        <b/>
        <sz val="18"/>
        <color theme="1"/>
        <rFont val="Calibri"/>
      </rPr>
      <t xml:space="preserve">Ação nº 65: </t>
    </r>
    <r>
      <rPr>
        <sz val="18"/>
        <color theme="1"/>
        <rFont val="Calibri"/>
      </rPr>
      <t>o sistema Pergamum permite a emissão de relatórios personalizados das bibliografias destinadas aos cursos, a partir da inserção dos PPCs. Trata-se de um serviço contínuo e está sendo realizado.</t>
    </r>
  </si>
  <si>
    <r>
      <rPr>
        <b/>
        <sz val="18"/>
        <color theme="1"/>
        <rFont val="Calibri"/>
      </rPr>
      <t xml:space="preserve">Ação nº 66: </t>
    </r>
    <r>
      <rPr>
        <sz val="18"/>
        <color theme="1"/>
        <rFont val="Calibri"/>
      </rPr>
      <t>a Divisão de Biblioteca, com o apoio da PROEN, tem realizado rodas de conversa com os professores sobre as formas corretas de elaboração dos PPCs.</t>
    </r>
  </si>
  <si>
    <r>
      <rPr>
        <b/>
        <sz val="18"/>
        <color theme="1"/>
        <rFont val="Calibri"/>
      </rPr>
      <t xml:space="preserve">Ação nº 67:  </t>
    </r>
    <r>
      <rPr>
        <sz val="18"/>
        <color theme="1"/>
        <rFont val="Calibri"/>
      </rPr>
      <t>a Divisão de Biblioteca, com o apoio do SEACA/PROEN, na acolhida aos calouros realizou lives para orientação dos usuários quanto aos recursos de informação disponibilizados pela Biblioteca.</t>
    </r>
  </si>
  <si>
    <r>
      <rPr>
        <b/>
        <sz val="18"/>
        <color theme="1"/>
        <rFont val="Calibri"/>
      </rPr>
      <t xml:space="preserve">Ação nº 68: </t>
    </r>
    <r>
      <rPr>
        <sz val="18"/>
        <color theme="1"/>
        <rFont val="Calibri"/>
      </rPr>
      <t>os cadastros para acesso aos livros digitais da Minha Biblioteca são feitos por demandas.</t>
    </r>
  </si>
  <si>
    <r>
      <rPr>
        <b/>
        <sz val="18"/>
        <color theme="1"/>
        <rFont val="Calibri"/>
      </rPr>
      <t xml:space="preserve">Ação nº 69: </t>
    </r>
    <r>
      <rPr>
        <sz val="18"/>
        <color theme="1"/>
        <rFont val="Calibri"/>
      </rPr>
      <t>a divisão de biblioteca cadastra usuários na Target GEDWeb para o acesso e download das normas técnicas (ABNT e Mercosul), que está liberado para toda comunidade acadêmica através do Pergamum.</t>
    </r>
  </si>
  <si>
    <r>
      <rPr>
        <b/>
        <sz val="18"/>
        <color theme="1"/>
        <rFont val="Calibri"/>
      </rPr>
      <t xml:space="preserve">Ação nº 70: </t>
    </r>
    <r>
      <rPr>
        <sz val="18"/>
        <color theme="1"/>
        <rFont val="Calibri"/>
      </rPr>
      <t>a</t>
    </r>
    <r>
      <rPr>
        <b/>
        <sz val="18"/>
        <color theme="1"/>
        <rFont val="Calibri"/>
      </rPr>
      <t xml:space="preserve"> </t>
    </r>
    <r>
      <rPr>
        <sz val="18"/>
        <color theme="1"/>
        <rFont val="Calibri"/>
      </rPr>
      <t>divisão de Biblioteca junto ao Sinac e Graau, está estudando as possibilidades de melhoria na acessibilidade nos prédios das bibliotecas.</t>
    </r>
  </si>
  <si>
    <r>
      <rPr>
        <b/>
        <sz val="18"/>
        <color theme="1"/>
        <rFont val="Calibri"/>
      </rPr>
      <t xml:space="preserve">Ação nº 71: </t>
    </r>
    <r>
      <rPr>
        <sz val="18"/>
        <color theme="1"/>
        <rFont val="Calibri"/>
      </rPr>
      <t>a divisão de Biblioteca, juntamente com a PROEN, tem realizado rodas de conversa para demonstrar a forma correta de modelagem e a necessidade de respaldo do NDE.</t>
    </r>
  </si>
  <si>
    <r>
      <rPr>
        <b/>
        <sz val="18"/>
        <color theme="1"/>
        <rFont val="Calibri"/>
      </rPr>
      <t xml:space="preserve">Ação nº 72: </t>
    </r>
    <r>
      <rPr>
        <sz val="18"/>
        <color theme="1"/>
        <rFont val="Calibri"/>
      </rPr>
      <t>a Divisão de Biblioteca está realizando o inventário do acervo das bibliotecas.</t>
    </r>
  </si>
  <si>
    <r>
      <rPr>
        <b/>
        <sz val="18"/>
        <color theme="1"/>
        <rFont val="Calibri"/>
      </rPr>
      <t xml:space="preserve">Ação nº 73: </t>
    </r>
    <r>
      <rPr>
        <sz val="18"/>
        <color theme="1"/>
        <rFont val="Calibri"/>
      </rPr>
      <t>estamos estudando junto ao Sinac e Graau as possibilidades de melhoria na acessibilidade de entrada do prédio da biblioteca do CSA.</t>
    </r>
  </si>
  <si>
    <r>
      <rPr>
        <b/>
        <sz val="18"/>
        <color theme="1"/>
        <rFont val="Calibri"/>
      </rPr>
      <t xml:space="preserve">Ação nº 74: </t>
    </r>
    <r>
      <rPr>
        <sz val="18"/>
        <color theme="1"/>
        <rFont val="Calibri"/>
      </rPr>
      <t>elaboramos o Plano de Contingência Informacional da DIBIB e já está aprovado na Congregação da PROEN.</t>
    </r>
  </si>
  <si>
    <r>
      <rPr>
        <b/>
        <sz val="18"/>
        <color theme="1"/>
        <rFont val="Calibri"/>
      </rPr>
      <t xml:space="preserve">Ação nº 75: </t>
    </r>
    <r>
      <rPr>
        <sz val="18"/>
        <color theme="1"/>
        <rFont val="Calibri"/>
      </rPr>
      <t>desde 2019, a biblioteca disponibiliza em sua página uma ferramenta que permite ao usuário a confecção automática da ficha catalográfica.</t>
    </r>
  </si>
  <si>
    <r>
      <rPr>
        <b/>
        <sz val="18"/>
        <color theme="1"/>
        <rFont val="Calibri"/>
      </rPr>
      <t xml:space="preserve">Ação nº 76: </t>
    </r>
    <r>
      <rPr>
        <sz val="18"/>
        <color theme="1"/>
        <rFont val="Calibri"/>
      </rPr>
      <t>neste ano de 2021, implementamos mais uma ferramenta de comunicação online com os usuários da Biblioteca no Instagram. O perfil da DIBIB é utilizado para manter os usuários atualizados das novidades em relação a recursos, ferramentas, treinamentos e outras informações importantes.</t>
    </r>
  </si>
  <si>
    <r>
      <rPr>
        <b/>
        <sz val="18"/>
        <color theme="1"/>
        <rFont val="Calibri"/>
      </rPr>
      <t xml:space="preserve">Ação nº 77: </t>
    </r>
    <r>
      <rPr>
        <sz val="18"/>
        <color theme="1"/>
        <rFont val="Calibri"/>
      </rPr>
      <t>a carteirinha estudantil foi remodelada recentemente para atender uma demanda da PROAE, pois a mesma possui um chip que possibilita carregar créditos para uso no RU da UFSJ.</t>
    </r>
  </si>
  <si>
    <r>
      <rPr>
        <b/>
        <sz val="18"/>
        <color theme="1"/>
        <rFont val="Calibri"/>
      </rPr>
      <t xml:space="preserve">Ação nº 78: </t>
    </r>
    <r>
      <rPr>
        <sz val="18"/>
        <color theme="1"/>
        <rFont val="Calibri"/>
      </rPr>
      <t>estamos estudando junto ao Sinac e Graau as possibilidades de melhoria na acessibilidade nos prédios das bibliotecas, para isto seria necessário a liberação de espaços hoje utilizados para outras finalidades que não dizem respeito a Biblioteca. Reforçamos também a necessidade de segurança do acervo e ampliação do espaço físico disponibilizado aos usuários.</t>
    </r>
  </si>
  <si>
    <r>
      <rPr>
        <b/>
        <sz val="18"/>
        <color theme="1"/>
        <rFont val="Calibri"/>
      </rPr>
      <t xml:space="preserve">Ação nº 79: </t>
    </r>
    <r>
      <rPr>
        <sz val="18"/>
        <color theme="1"/>
        <rFont val="Calibri"/>
      </rPr>
      <t>tais situações estão contempladas no Plano de Contingência.</t>
    </r>
  </si>
  <si>
    <r>
      <rPr>
        <b/>
        <sz val="18"/>
        <color theme="1"/>
        <rFont val="Calibri"/>
      </rPr>
      <t xml:space="preserve">Ação nº 80: </t>
    </r>
    <r>
      <rPr>
        <sz val="18"/>
        <color theme="1"/>
        <rFont val="Calibri"/>
      </rPr>
      <t>as bibliotecas do CAP e CSL elaboraram um manual de normalização de trabalhos acadêmicos. A Divisão de Biblioteca preconiza, juntamente com a PROEN e PROPE a adoção de um manual para a UFSJ.</t>
    </r>
  </si>
  <si>
    <r>
      <rPr>
        <b/>
        <sz val="18"/>
        <color theme="1"/>
        <rFont val="Calibri"/>
      </rPr>
      <t xml:space="preserve">Ação nº 81: </t>
    </r>
    <r>
      <rPr>
        <sz val="18"/>
        <color theme="1"/>
        <rFont val="Calibri"/>
      </rPr>
      <t>as bibliotecas do CAP e CSL elaboraram um manual de normalização de trabalhos acadêmicos. A Divisão de Biblioteca preconiza, juntamente com a PROEN e PROPE a adoção de um manual para a UFSJ.</t>
    </r>
  </si>
  <si>
    <r>
      <rPr>
        <b/>
        <sz val="18"/>
        <color theme="1"/>
        <rFont val="Calibri"/>
      </rPr>
      <t xml:space="preserve">Ação nº 82: </t>
    </r>
    <r>
      <rPr>
        <sz val="18"/>
        <color theme="1"/>
        <rFont val="Calibri"/>
      </rPr>
      <t>foi aprovada no CONSU a Resolução n.021, de 08 de novembro de 2021, do Repositório Institucional, a partir disto criaremos as normas para depósito.</t>
    </r>
  </si>
  <si>
    <r>
      <rPr>
        <b/>
        <sz val="18"/>
        <color theme="1"/>
        <rFont val="Calibri"/>
      </rPr>
      <t xml:space="preserve">Ação nº 83: </t>
    </r>
    <r>
      <rPr>
        <sz val="18"/>
        <color theme="1"/>
        <rFont val="Calibri"/>
      </rPr>
      <t>foi aprovada no CONSU a Resolução n.021, de 08 de novembro de 2021, do Repositório Institucional, a partir disto elaboraremos os termos de autorização para publicação.</t>
    </r>
  </si>
  <si>
    <r>
      <rPr>
        <b/>
        <sz val="18"/>
        <color theme="1"/>
        <rFont val="Calibri"/>
      </rPr>
      <t xml:space="preserve">Açao nº 84: </t>
    </r>
    <r>
      <rPr>
        <sz val="18"/>
        <color theme="1"/>
        <rFont val="Calibri"/>
      </rPr>
      <t>foi aprovada no CONSU a Resolução n.021, de 08 de novembro de 2021, do Repositório Institucional, será necessário que PROEN e PROPE a conscientização de assinatura do termo de autorização para publicação.</t>
    </r>
  </si>
  <si>
    <t>GESTÃO DE RISCOS</t>
  </si>
  <si>
    <t>Sugere-se que a gestão de riscos seja feita em uma só guia</t>
  </si>
  <si>
    <t>Cada ação desenvolvida pela setorial que tenha nível de risco classificado como alto ou extremo deverá ser tratada como "evitar", "transferir/compartilhar" ou "tratar", ou seja, não poderá ser "aceita"</t>
  </si>
  <si>
    <r>
      <rPr>
        <sz val="18"/>
        <color rgb="FF003300"/>
        <rFont val="Calibri"/>
      </rPr>
      <t xml:space="preserve">Todo risco classificado como do tipo "integridade" deverá ser </t>
    </r>
    <r>
      <rPr>
        <sz val="18"/>
        <color rgb="FF003300"/>
        <rFont val="Calibri"/>
      </rPr>
      <t xml:space="preserve">reportado ao Comitê </t>
    </r>
    <r>
      <rPr>
        <sz val="18"/>
        <color rgb="FF003300"/>
        <rFont val="Calibri"/>
      </rPr>
      <t>de Governança, Integridade, Gestão de Riscos e Controles Internos</t>
    </r>
  </si>
  <si>
    <t>O controle de gestão de riscos será apreciado com frequencia semestral pelo Comitê de Governança, Integridade, Gestão de Riscos e Controles Internos</t>
  </si>
  <si>
    <t>O objetivo das ações de mitigação não é eliminar o risco completamente, mas reduzi-lo a um nível aceitável.</t>
  </si>
  <si>
    <t>Agente responsável pelos riscos: Pró-reitor da Pplan (exemplo)</t>
  </si>
  <si>
    <t>IMAGEM / REPUTAÇÃO</t>
  </si>
  <si>
    <t>EVITAR</t>
  </si>
  <si>
    <t>REALIZADO</t>
  </si>
  <si>
    <t>Tarefa/ação</t>
  </si>
  <si>
    <t>IDENTIFICAÇÃO DO RISCO</t>
  </si>
  <si>
    <t>AVALIAÇÃO DO RISCO</t>
  </si>
  <si>
    <t>RESPOSTA AOS RISCOS</t>
  </si>
  <si>
    <t>NÂO</t>
  </si>
  <si>
    <t>OPERACIONAL</t>
  </si>
  <si>
    <t>TRANSFERIR / COMPARTILHAR</t>
  </si>
  <si>
    <t>EM ELABORAÇÃO</t>
  </si>
  <si>
    <t>LEGAL</t>
  </si>
  <si>
    <t xml:space="preserve">ACEITAR </t>
  </si>
  <si>
    <t>NÃO REALIZADO</t>
  </si>
  <si>
    <t>Descrição do Risco</t>
  </si>
  <si>
    <t>Causa</t>
  </si>
  <si>
    <t>Consequencia</t>
  </si>
  <si>
    <t xml:space="preserve">Tipo de Risco </t>
  </si>
  <si>
    <t>Probabilidade</t>
  </si>
  <si>
    <t>Impacto</t>
  </si>
  <si>
    <t>Nível de Risco (Escore)</t>
  </si>
  <si>
    <t>Nível de Risco Inerente (classificação)</t>
  </si>
  <si>
    <t>Resposta ao Risco (ação)</t>
  </si>
  <si>
    <t>Descrição da ação de resposta ao risco</t>
  </si>
  <si>
    <t xml:space="preserve"> Risco Residual</t>
  </si>
  <si>
    <t>Resposta ao Risco Residual (ação)</t>
  </si>
  <si>
    <t>Descrição da ação de resposta ao risco residual</t>
  </si>
  <si>
    <t>Reportar o risco ao Comitê de Governança, Gestão de riscos e Controles Internos</t>
  </si>
  <si>
    <t>Controle e acompanhamento</t>
  </si>
  <si>
    <t>FINANCEIRO / ORÇAMENTÁRIO</t>
  </si>
  <si>
    <t>TRATAR</t>
  </si>
  <si>
    <t>Dificuldade paara implementar um programa que atenda às necessidades de cada área e que disponha de docentes para essa finalidade</t>
  </si>
  <si>
    <t>Falta de conhecimento das particularidades de cada área</t>
  </si>
  <si>
    <t>Médio</t>
  </si>
  <si>
    <t>Conversar com docentes de áreas distintas 
a fim de elaborar em conjunto um programa que atenda às unidades básicas com alto índice de retenção.</t>
  </si>
  <si>
    <t>Dificuldade de implementação considerando a autonomia pedagógica dos cursos</t>
  </si>
  <si>
    <t>Autonomia pedagógica dos cursos</t>
  </si>
  <si>
    <t>Menor poder legítimo de intervenção da PROEN e PROEN-ADJ</t>
  </si>
  <si>
    <t>Estimular políticas de formação pedagógica explicitando a importância de projetos interdisciplinares.</t>
  </si>
  <si>
    <t>Redução do uso do Portal Didático por parte dos docentes.</t>
  </si>
  <si>
    <t>Falta de interesse dos docentes quanto ao uso dessas ferramentas. Principalmente, com o fim da pandemia</t>
  </si>
  <si>
    <t>Incentivar os doentes a continuarem usando o Portal Didático, mesmo com o retorno do ensino presencial.</t>
  </si>
  <si>
    <t xml:space="preserve">Falta de recurso orçamentário
</t>
  </si>
  <si>
    <t>Falta de projeto ou de recurso disponível</t>
  </si>
  <si>
    <t>Pressão política para o descontingenciamento de verbas</t>
  </si>
  <si>
    <t>Falta de recurso orçamentário</t>
  </si>
  <si>
    <t xml:space="preserve"> </t>
  </si>
  <si>
    <t>Dificuldade de adesão de alguns cursos</t>
  </si>
  <si>
    <t>Sobrecarga de trabalho</t>
  </si>
  <si>
    <t>Política de convencimento dos atores envolvidos</t>
  </si>
  <si>
    <t xml:space="preserve">Política de convencimento dos atores envolvidos </t>
  </si>
  <si>
    <t>Parar de funcionar</t>
  </si>
  <si>
    <t xml:space="preserve">Falta de pessoal para manutenção </t>
  </si>
  <si>
    <t>Manter a ação em dia</t>
  </si>
  <si>
    <t xml:space="preserve">Falta de projeto ou de recurso disponível </t>
  </si>
  <si>
    <t>Falta de equipamentos de apoio a atividades de ensino</t>
  </si>
  <si>
    <t>Alto</t>
  </si>
  <si>
    <t>Pressão política para a liberação e descontingenciamento de verbas</t>
  </si>
  <si>
    <t>Risco à manutenção no Portal Didático e demais ferramentas fornecidas pelo NEAD</t>
  </si>
  <si>
    <t xml:space="preserve">Falta de pessoal técnico para manter os portais funcionando </t>
  </si>
  <si>
    <t>Manter, no mínimo, um (01) analista de sistemas no NEAD</t>
  </si>
  <si>
    <t>Inexistência na UFSJ de ferramentas informacionais de gestão de dados necessárias para o levantamento contínuo, automático e sistemático de dados sobre o universo do ensino de graduação.</t>
  </si>
  <si>
    <t>Fragilidade e limitações do sistema informacional CONTAC.</t>
  </si>
  <si>
    <t>Impossibilidade de execução desta ação gerencial</t>
  </si>
  <si>
    <t>Extremo</t>
  </si>
  <si>
    <t>Uma vez que não compete ao SERLE a implementação de um sistema informacional de gestão de dados de graduação na UFSJ, para que a ação seja efetivamente realizada, é necessário a existência de um sistema informacional na instituição que possibilidade efetivamente o levantamento contínuo de dados relativos ao relacionamento dos graduandos com os cursos de graduação da UFSJ</t>
  </si>
  <si>
    <t>Não se vislumbra nenhum risco ou ameaça vigente que possa ser impeditiva da execução da ação gerencial aqui referida para além do fato de que compete aos NDEs das Coordenadorias a efetiva implementação da atualização dos PPCs.</t>
  </si>
  <si>
    <t>Inexecução da atualização dos PPCs pelas Coordenações</t>
  </si>
  <si>
    <t>Desatualização dos PPCs</t>
  </si>
  <si>
    <t>Baixa</t>
  </si>
  <si>
    <t>Não se vislumbra nenhum risco ou ameaça vigente que possa ser impeditiva da execução da ação gerencial aqui referida, para além da atuação proativa do SERLE.</t>
  </si>
  <si>
    <t>Não-proatividade gerencial do setor</t>
  </si>
  <si>
    <t>Não-garantia de uma equipe ou colaborador do NTINF responsável pelo suporte técnico-informacional e pela manutenção contínua do novo Portal de Egressos da USFJ.</t>
  </si>
  <si>
    <t>Não-responsabilização do NTINF por essa ação estratégica</t>
  </si>
  <si>
    <t xml:space="preserve">Falta de operacionalidade do Portal de Egressos da UFSJ no médio e longo prazo </t>
  </si>
  <si>
    <t>Uma vez que, para que a ação estratégica aqui referida seja plenamente efetivada, faz-se necessário que o NTINF a abrace gerencialmente em conjunto conosco, responsabilizando-se solidariamente ao SERLE por sua plena execução</t>
  </si>
  <si>
    <t xml:space="preserve">Pouco tempo hábil para organizar processos de autorização/reconhecimento/renovação de reconhecimento de cursos de graduação. </t>
  </si>
  <si>
    <t>Prazos definidos pelo MEC a partir da publicação de determinações regulatórias.</t>
  </si>
  <si>
    <t>Desorganização dos processos de regulação de cursos de graduação da UFSJ</t>
  </si>
  <si>
    <t>Baixo</t>
  </si>
  <si>
    <t>Ausência de interlocução e comunicação constante com os Coordenadores de cursos de graduação sobre boas práticas de qualificação dos graduandos para a realização do exame.</t>
  </si>
  <si>
    <t>Ausência de cooperação entre os agentes envolvidos (servidores do SERLE e coordenadores de cursos de graduação)</t>
  </si>
  <si>
    <t>Desorganização na preparação da UFSJ para o ENADE</t>
  </si>
  <si>
    <t>Ausência de cooperação com a equipe do NTINF responsável pela exportação de dados sobre o universo administrativo dos cursos de graduação da UFSJ para o sistema informacional do Censo da Educação Superior (CENSUP).</t>
  </si>
  <si>
    <t>Ausência de cooperação entre os agentes envolvidos (servidores do SERLE e equipe do NTINF).</t>
  </si>
  <si>
    <t>Desorganização na preparação da UFSJ para o CENSUP</t>
  </si>
  <si>
    <t>Em certos cursos há dificuldade no preenchimento das vagas, pois não há candidatos interessados no momento das inscrições, aumentanto cada vez mais o número de vagas remanescentes, devido a evasão</t>
  </si>
  <si>
    <t>Grande evasão em certos cursos necessitando de um acompanhamento das coordenadorias dos cursos</t>
  </si>
  <si>
    <t>Aumento da evasão</t>
  </si>
  <si>
    <t>Programas de permanência do aluno, acompanhamento das coordenadores junto aos professores para conseguir uma melhor adaptação e interesse pelo curso, uma inciativa da Proen/ Coordenadorias/ Ascom para uma divulgação nos cursos de graduação</t>
  </si>
  <si>
    <t>Dificuldade devido a limitação do quadro de pessoal</t>
  </si>
  <si>
    <t>Sobrecarga de tarefas</t>
  </si>
  <si>
    <t xml:space="preserve">Enfraquecimento da cultura do estágio na instituição </t>
  </si>
  <si>
    <t xml:space="preserve">Aperfeiçoar a comunicação entre os setores </t>
  </si>
  <si>
    <t>Sistema de acompanhamento de egressos não consolidado</t>
  </si>
  <si>
    <t>Novo sistema de acompanhamento de egressos em desenvolvimento.</t>
  </si>
  <si>
    <t>Desconhecimento sobre o impacto real e efetivo dos cursos de graduação na vida dos ex-alunos</t>
  </si>
  <si>
    <t>Implementação do novo Portal de Egressos</t>
  </si>
  <si>
    <t>Dificuldade de extrair os dados já cadastrados pelos egressos no sistema.</t>
  </si>
  <si>
    <t>O sistema não gera relatórios.</t>
  </si>
  <si>
    <t>Impossibilidade de realização de estudos e interpretações a respeito dos dados da graduação da UFSJ</t>
  </si>
  <si>
    <t>Suporte para a execução da ação</t>
  </si>
  <si>
    <t>Novo sistema de acompanhamento de egressos em desenvolvimento</t>
  </si>
  <si>
    <t>Impossibilidade de acompanhamento da situação dos egressos da UFSJ</t>
  </si>
  <si>
    <t xml:space="preserve">Implantação do novo Portal de Egressos e capacitação de pessoal </t>
  </si>
  <si>
    <t>Limitação do quadro de pessoal</t>
  </si>
  <si>
    <t xml:space="preserve">Impossibilidade de implementação </t>
  </si>
  <si>
    <t xml:space="preserve">Suporte para a execução da ação </t>
  </si>
  <si>
    <t xml:space="preserve">Limitação do quadro de pessoal </t>
  </si>
  <si>
    <t xml:space="preserve">Baixo índice de aproveitamento na execução da ação </t>
  </si>
  <si>
    <t>Dificuldade em efetivar etapa do processo</t>
  </si>
  <si>
    <t>Limitação do sistema</t>
  </si>
  <si>
    <t>Impossibilidade de atender aos cursos com maior eficiência</t>
  </si>
  <si>
    <t>Falta de acessibilidade e treinamento referente ao módulo central de estágios do sistema SIGAA</t>
  </si>
  <si>
    <t>Sistema em implementação</t>
  </si>
  <si>
    <t>Ineficiência no gerenciamento de processos de estágio</t>
  </si>
  <si>
    <t>Aguardando a implementação do sistema SIGAA e a apresentação ao SESTA do módulo central de estágios</t>
  </si>
  <si>
    <t>Dificuldade na aquisição de todos os títulos por alguns se esgotarem na editora.</t>
  </si>
  <si>
    <t>Dinâmica do mercado editorial e crise econômica.</t>
  </si>
  <si>
    <t>Menor atualização</t>
  </si>
  <si>
    <t>Substituir por títulos da mesma área, mais fáceis de adquirir.</t>
  </si>
  <si>
    <t xml:space="preserve">Não houve nenhum risco associado a esta ação </t>
  </si>
  <si>
    <t>Esta ação está contemplada nas ações 1 e 2</t>
  </si>
  <si>
    <t>Não houve nenhum risco associado a esta ação</t>
  </si>
  <si>
    <t>Dificuldade na implementação do serviço por falta do material específico.</t>
  </si>
  <si>
    <t>Crise econômica e verba específica para esta finalidade.</t>
  </si>
  <si>
    <t>Inadaptação para atendimento presencial durante a vigência da pandemia</t>
  </si>
  <si>
    <t xml:space="preserve">Planejar com antecedência para garantir recurso </t>
  </si>
  <si>
    <t>Não houveu nenhum risco associado a esta ação</t>
  </si>
  <si>
    <t>Falta de recurso financeiro para a assinatura</t>
  </si>
  <si>
    <t>Crise econômica e verba específica para esta finalidade</t>
  </si>
  <si>
    <t>Indisponibilidade de bibliotecas digitais aos alunos</t>
  </si>
  <si>
    <t>Planejar com antecedência para garantir o recurso</t>
  </si>
  <si>
    <t>Não implantação do RI pode repercutir nas notas de avaliação do MEC</t>
  </si>
  <si>
    <t>Falta de nomeação do comitê gestor responsável pela implantação do RI</t>
  </si>
  <si>
    <t xml:space="preserve">Indisponibilidade pública dos resultados acadêmicos da UFSJ </t>
  </si>
  <si>
    <t>Encaminhar ao GABIN os nomes para a composição do comitê gestor do RI e acompanhar processo</t>
  </si>
  <si>
    <t>Não houve nehum risco associado a esta ação</t>
  </si>
  <si>
    <t>Falta de Internet, falta de energia, defeito nos equipamentos e falta de interesse do público alvo</t>
  </si>
  <si>
    <t>Intemperies, problemas nas instalações e falta de divulgação</t>
  </si>
  <si>
    <t>Menos oportunidades de capacitação gerencial para coordenadores de curso de graduação</t>
  </si>
  <si>
    <t xml:space="preserve">Planejar com antecedência para evitar tais riscos </t>
  </si>
  <si>
    <t>Menos oportunidades de capacitação para os usuários</t>
  </si>
  <si>
    <t>Dificuldade na implementação do serviço por falta de material específico</t>
  </si>
  <si>
    <t>Ausência de melhorias quanto à acessibilidade da bibliotecas da UFSJ</t>
  </si>
  <si>
    <t>Planejar com antecedência para evitar tais riscos</t>
  </si>
  <si>
    <t>Atraso tecnológico nas ferramentas de uso das bibliotecas da UFSJ</t>
  </si>
  <si>
    <t>Não-modernização das dependências das bibliotecas da UFSJ</t>
  </si>
  <si>
    <t>Não houve nenhum risco associado a esta ação.</t>
  </si>
  <si>
    <t>Comprometimento da segurança do acervo e redução do espaço de estudo</t>
  </si>
  <si>
    <t>Ocupação indevida dos espaços destinados ao bom funcionamento da biblioteca.</t>
  </si>
  <si>
    <t>Não-otimização do espaço físico das bibliotecas da UFSJ</t>
  </si>
  <si>
    <t>Solicitar à Administração o remanejamento desses espaços</t>
  </si>
  <si>
    <t>NÃO</t>
  </si>
  <si>
    <t>APETITE AO RISCO DA UFSJ: MÉDIO</t>
  </si>
  <si>
    <t>Nível de risco</t>
  </si>
  <si>
    <t>Baixo (Oportunidade)</t>
  </si>
  <si>
    <t>Médio (Aceitável)</t>
  </si>
  <si>
    <t>Alto (Inaceitável)</t>
  </si>
  <si>
    <t>Extremo  (Absolutamente Inaceitável)</t>
  </si>
  <si>
    <t>3,4,5,6</t>
  </si>
  <si>
    <t>8,9,10,12</t>
  </si>
  <si>
    <t>15, 16,20, 25</t>
  </si>
  <si>
    <r>
      <rPr>
        <b/>
        <sz val="26"/>
        <color rgb="FF003300"/>
        <rFont val="Calibri"/>
      </rPr>
      <t xml:space="preserve">ÍNDICE: VULNERABILIDADE AOS RISCOS </t>
    </r>
    <r>
      <rPr>
        <b/>
        <sz val="26"/>
        <color rgb="FFFF0000"/>
        <rFont val="Calibri"/>
      </rPr>
      <t>(OBS. A fórmula pré-configurada pelo NUPLAN não funciona)</t>
    </r>
  </si>
  <si>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</si>
  <si>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</si>
  <si>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</si>
  <si>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</si>
  <si>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</si>
  <si>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</si>
  <si>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</si>
  <si>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</si>
  <si>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ÍNDICE: VULNERABILIDADE AO RISCO DE INTEGRIDADE</t>
  </si>
  <si>
    <t>* quanto menor o percentual de risco de integridade, melhor: a instituição está mais alinhada com os quesitos de integridade da gestão pública.</t>
  </si>
  <si>
    <t>Total de Riscos de Integridade mapeados e reportados ao Comitê</t>
  </si>
  <si>
    <t>Objetivo Setorial 02: Reformular a estrutura administrativa da PROEN</t>
  </si>
  <si>
    <t>Relação com Objetivo Estratégico UFSJ "G 3"</t>
  </si>
  <si>
    <t>G3</t>
  </si>
  <si>
    <t xml:space="preserve">Ampliar a atuação do Setor de Estágios junto às Coordenadorias de Curso de Graduação; </t>
  </si>
  <si>
    <t>O acompanhamento se dá quando há uma solicitação por parte das coordenadorias de cursos de graduação</t>
  </si>
  <si>
    <t>Reestruturar laboratórios de ensino de graduação;</t>
  </si>
  <si>
    <t>Em programação para ser colocado em funcionamento no ano de 2022</t>
  </si>
  <si>
    <t xml:space="preserve">Não Realizado </t>
  </si>
  <si>
    <t>Depende de financiamento externo e de um edital próprio</t>
  </si>
  <si>
    <t>Reestruturar os programas de ensino, visando melhorar a gestão da concessão de bolsas; (SEACA)</t>
  </si>
  <si>
    <t>Integrar os cursos de licenciatura às redes públicas de ensino e escolas de educação básica; (CIPROF)</t>
  </si>
  <si>
    <t>Reformular a estrutura organizacional da Congregação e de suas Câmaras;</t>
  </si>
  <si>
    <t>Em estudo</t>
  </si>
  <si>
    <t>Descentralizar a Congregação e suas Câmaras para os campi fora de sede, de modo a assegurar o tratamento das demandas locais;</t>
  </si>
  <si>
    <t>Criar suporte administrativo para orientar sobre formas de adquirir serviços e equipamentos em cada campus;</t>
  </si>
  <si>
    <t xml:space="preserve">Reformular a estrutura organizacional da PROEN e de suas unidades organizacionais subordinadas; </t>
  </si>
  <si>
    <t>Em Elaboração</t>
  </si>
  <si>
    <t>Minutas de normativas estão sendo elaboradas</t>
  </si>
  <si>
    <t>Expandir a representação da PROEN nos Campi fora de sede;</t>
  </si>
  <si>
    <t>Propor minutas de novas Resoluções, de novas Ordens de Serviço e de outras espécies de normativas internas à UFSJ aplicáveis à gestão das atividades de ensino de graduação, com vistas à racionalização de procedimentos e processos gerenciais;</t>
  </si>
  <si>
    <t>mio de 2024</t>
  </si>
  <si>
    <t>Mapear os processos gerenciais da PROEN;</t>
  </si>
  <si>
    <t xml:space="preserve">A partir da implantação do SIGAA, o mapeamento dos procedimentos e fluxos de processos já realizados precisarão ser refeitos considerando a nova regulamentação </t>
  </si>
  <si>
    <t>Avaliar anualmente a gestão das atividades de ensino da UFSJ em parceria com a CPA; (Carlos)</t>
  </si>
  <si>
    <t xml:space="preserve">Fomentar a capacitação de técnicos administrativos e de docentes em processos gerenciais relacionados ao universo da gestão do ensino de graduação na UFSJ; </t>
  </si>
  <si>
    <t>Em elaboração</t>
  </si>
  <si>
    <t xml:space="preserve">Não </t>
  </si>
  <si>
    <t>Várias capacitações já foram realizadas voltadas para os docentes</t>
  </si>
  <si>
    <t>Atualizar as competências do SETEC; (SETEC)</t>
  </si>
  <si>
    <t>Não realizado</t>
  </si>
  <si>
    <t>Em elaboração a minuta de reestruturação da PROEN como um todo. Em processo de construção. Diante dos rumos que o setor tomou nos atendimentos às demandas acadêmicas , agora também  sob uma nova perspectiva com os desafios lançados durante o trabalho em home office durante a Pandemia</t>
  </si>
  <si>
    <t>Reposicionar o SETEC na estrutura organizacional da UFSJ; (SETEC)</t>
  </si>
  <si>
    <t>Continua na PROEN, mas em debate sobre possibilidade de migrar para a PROAD ou NTINF.</t>
  </si>
  <si>
    <t>Readequar o espaço físico do SETEC levando em consideração a sua posição na estrutura administrativa; (SETEC)</t>
  </si>
  <si>
    <t>Diante do tamanho da PROEN e de sua carga patrimonial e do grande volume de equipamentos, bem como a necessidade de constante manutenção, o lugar em que se encontra hoje continua sendo o mais adequado</t>
  </si>
  <si>
    <t>G4</t>
  </si>
  <si>
    <t xml:space="preserve">RELATÓRIO PERIÓDICO (FINAL DE CADA SEMESTRE): OS CAMPOS ABAIXO DEVEM SER PREENCHIDOS PARA ENVIO DO RELATÓRIO </t>
  </si>
  <si>
    <t>IMPACTOS E VALORES GERADOS</t>
  </si>
  <si>
    <r>
      <rPr>
        <b/>
        <sz val="22"/>
        <color theme="1"/>
        <rFont val="Calibri"/>
      </rPr>
      <t xml:space="preserve">Ação nº 1: </t>
    </r>
    <r>
      <rPr>
        <sz val="22"/>
        <color theme="1"/>
        <rFont val="Calibri"/>
      </rPr>
      <t>a ação estratégica proposta tem por finalidade dar apoio às coordenações de curso procurando solucionar questões referentes à unidade curricular Estágio. O SESTA atende às coordenações sempre que há uma solicitação. Não se aplica, nesta ação, dados numéricos.</t>
    </r>
  </si>
  <si>
    <r>
      <rPr>
        <b/>
        <sz val="22"/>
        <color theme="1"/>
        <rFont val="Calibri"/>
      </rPr>
      <t xml:space="preserve">Ação nº 2: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</si>
  <si>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3: </t>
    </r>
    <r>
      <rPr>
        <sz val="22"/>
        <color theme="1"/>
        <rFont val="Calibri"/>
      </rPr>
      <t>criar mecanismos para garantir a execução da ação proposta. Não se aplica, nesta ação, dados numéricos.</t>
    </r>
  </si>
  <si>
    <r>
      <rPr>
        <b/>
        <sz val="22"/>
        <color theme="1"/>
        <rFont val="Calibri"/>
      </rPr>
      <t xml:space="preserve">Ação nº 4: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</si>
  <si>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5: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</si>
  <si>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6: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</si>
  <si>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7: </t>
    </r>
    <r>
      <rPr>
        <sz val="22"/>
        <color theme="1"/>
        <rFont val="Calibri"/>
      </rPr>
      <t>o PIBID possui , atualmente, 144 bolsistas de Iniciação à Docência (estudantes de graduação) 18 supervisores (professores da Educação Básica) 15 Coordenadores de área (professores da UFSJ) 1 Coordenador institucional (professora da UFSJ) 13 Escolas de educação Básica 2800 Estudantes da Educação Básica.</t>
    </r>
    <r>
      <rPr>
        <b/>
        <sz val="22"/>
        <color theme="1"/>
        <rFont val="Calibri"/>
      </rPr>
      <t xml:space="preserve">
</t>
    </r>
  </si>
  <si>
    <r>
      <rPr>
        <b/>
        <sz val="22"/>
        <color theme="1"/>
        <rFont val="Calibri"/>
      </rPr>
      <t xml:space="preserve">Ação nº 8: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</si>
  <si>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9: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</si>
  <si>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10: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</si>
  <si>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11: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</si>
  <si>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12: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</si>
  <si>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13: </t>
    </r>
    <r>
      <rPr>
        <sz val="22"/>
        <color theme="1"/>
        <rFont val="Calibri"/>
      </rPr>
      <t>considerando o mapeamento realizado e a identificação das resoluções estas foram encaminhadas para os diferentes setores da PROEN para avaliação da necessidade de extinção ou modificação. após essa análise foram nomeados relatores na congregação para apreciação dessas resoluções que, depois de debatidas e votadas foram encaminhadas ao CONEP. Esse mesmo procedimento de adequação também foi adotado para revisão de  minutas e ordens de serviços.</t>
    </r>
  </si>
  <si>
    <r>
      <rPr>
        <b/>
        <sz val="22"/>
        <color theme="1"/>
        <rFont val="Calibri"/>
      </rPr>
      <t xml:space="preserve">Ação nº 14: </t>
    </r>
    <r>
      <rPr>
        <sz val="22"/>
        <color theme="1"/>
        <rFont val="Calibri"/>
      </rPr>
      <t>em outubro de 2020 foi montada a COMISSÃO PARA MAPEAMENTO DOS PROCEDIMENTOS E FLUXOS COMUNS DAS SECRETARIAS DE COORDENADORIA DE CURSO composta por secretários de coordenadorias do curso, com representantes de todos os campi da UFSJ, e coordenada pela Secretaria da PROEN. Foram realizadas 10 reuniões, sendo a primeira realizada em 14/10/2020 e a última em 24/02/2021. Em 11/03/2021, a Comissão apresentou em reunião de trabalho da Câmara de Ensino da Congregação o trabalho realizado.
No que se refere à coordenadorias de curso, foram mapeadas um total de 13 (treze) Resoluções que regulamentam procedimentos que envolvem coordenadorias de curso e DICON, sendo elaborados um total de 22 (vinte e dois) fluxos de processos.
No que se refere às unidades acadêmicas, foram analisadas 5 (cinco) Resoluções e elaborados 5 (cinco) fluxos de processo. 
Foi criada uma aba na página da PROEN - https://www.ufsj.edu.br/proen/ - intitulada “Mapeamento de processos e Processo Eletivos”, na qual podem ser acessados os fluxos de processos das coordenadorias de cursos - https://ufsj.edu.br/proen/mapeamento_coordenadorias.php - e das unidades acadêmicas - https://ufsj.edu.br/proen/mapeamento_unidades_academicas.php.  
Algumas normativas usadas para elaborar os procedimentos e fluxos comuns das secretarias de coordenadoria de curso e dos procedimentos das unidades acadêmicas foram revistas e/ou estão em fase de revisão em função do Decreto nº 10.139/2019, bem como em função da adoção do Sistema Integrado de Gestão Acadêmica (SIGAA), módulo graduação, como Sistema Oficial de Controle Acadêmico da UFSJ. Dessa forma, a partir do momento da implantação do SIGAA, alguns procedimentos precisarão ser refeitos, sendo que essa revisão já foi iniciada pela Secretaria da PROEN.</t>
    </r>
    <r>
      <rPr>
        <b/>
        <sz val="22"/>
        <color theme="1"/>
        <rFont val="Calibri"/>
      </rPr>
      <t xml:space="preserve">
</t>
    </r>
  </si>
  <si>
    <r>
      <rPr>
        <b/>
        <sz val="22"/>
        <color theme="1"/>
        <rFont val="Calibri"/>
      </rPr>
      <t xml:space="preserve">Ação nº 15: </t>
    </r>
    <r>
      <rPr>
        <sz val="22"/>
        <color theme="1"/>
        <rFont val="Calibri"/>
      </rPr>
      <t>os dados , resultantes dos questionários aplicados pela CPA, servem de referencial para avaliação de políticas adotadas pela PROEN.</t>
    </r>
  </si>
  <si>
    <r>
      <rPr>
        <b/>
        <sz val="22"/>
        <color theme="1"/>
        <rFont val="Calibri"/>
      </rPr>
      <t xml:space="preserve">Ação nº 16: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</si>
  <si>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17: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</si>
  <si>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18: </t>
    </r>
    <r>
      <rPr>
        <sz val="22"/>
        <color theme="1"/>
        <rFont val="Calibri"/>
      </rPr>
      <t>no ano de 2021, a ação estratégica em questão não é sucessível de quantificação do ponto de vista de sua efetivação e orçamentação.</t>
    </r>
  </si>
  <si>
    <t>ORÇAMENTO (OBS. As Ações Estratégicas vinculadas ao Objetivo Estratégico PROEN nº 2 não foram acompanhadas de execução orçamentária no ano de 2021).</t>
  </si>
  <si>
    <t>ANÁLISE QUALITATIVA</t>
  </si>
  <si>
    <t>Aqui é o momento de relatar os impactos e valores gerados. De forma OBJETIVA devem ser explicados e analisados os dados quantitativos e resultados (efetividade, orçamento, custo/benefício, demais dados específicos da setorial, inclusive os indicadores de decisão). Trazer destaque para as ações importantes realizadas e justificativas para o não cumprimento de ações que estejam com prazo vencido.</t>
  </si>
  <si>
    <r>
      <rPr>
        <b/>
        <sz val="24"/>
        <color theme="1"/>
        <rFont val="Calibri"/>
      </rPr>
      <t xml:space="preserve">Ação nº 1: </t>
    </r>
    <r>
      <rPr>
        <sz val="24"/>
        <color theme="1"/>
        <rFont val="Calibri"/>
      </rPr>
      <t>o SESTA é atuante quando solicitado pelas coordenações de curso visando dar celeridade aos questionamentos demandados no intuito de agilizar as dúvidas, para que os alunos não sejam prejudicados nas contratações para estágio.</t>
    </r>
  </si>
  <si>
    <r>
      <rPr>
        <b/>
        <sz val="24"/>
        <color theme="1"/>
        <rFont val="Calibri"/>
      </rPr>
      <t xml:space="preserve">Ação nº 2: </t>
    </r>
    <r>
      <rPr>
        <sz val="24"/>
        <color theme="1"/>
        <rFont val="Calibri"/>
      </rPr>
      <t>-</t>
    </r>
  </si>
  <si>
    <r>
      <rPr>
        <b/>
        <sz val="24"/>
        <color theme="1"/>
        <rFont val="Calibri"/>
      </rPr>
      <t xml:space="preserve">Ação nº 3: </t>
    </r>
    <r>
      <rPr>
        <sz val="24"/>
        <color theme="1"/>
        <rFont val="Calibri"/>
      </rPr>
      <t>possibilitar ao corpo discente novas sistemáticas de interação com as concedentes de estágio, simplificando a proximidade dos alunos junto às empresas visando novas condições de realização das atividades de estágio.</t>
    </r>
  </si>
  <si>
    <r>
      <rPr>
        <b/>
        <sz val="24"/>
        <color theme="1"/>
        <rFont val="Calibri"/>
      </rPr>
      <t xml:space="preserve">Ação nº 4: </t>
    </r>
    <r>
      <rPr>
        <sz val="24"/>
        <color theme="1"/>
        <rFont val="Calibri"/>
      </rPr>
      <t>-</t>
    </r>
  </si>
  <si>
    <r>
      <rPr>
        <b/>
        <sz val="24"/>
        <color theme="1"/>
        <rFont val="Calibri"/>
      </rPr>
      <t xml:space="preserve">Ação nº 5: </t>
    </r>
    <r>
      <rPr>
        <sz val="24"/>
        <color theme="1"/>
        <rFont val="Calibri"/>
      </rPr>
      <t>-</t>
    </r>
  </si>
  <si>
    <r>
      <rPr>
        <b/>
        <sz val="24"/>
        <color theme="1"/>
        <rFont val="Calibri"/>
      </rPr>
      <t xml:space="preserve">Ação nº 6: </t>
    </r>
    <r>
      <rPr>
        <sz val="24"/>
        <color theme="1"/>
        <rFont val="Calibri"/>
      </rPr>
      <t>-</t>
    </r>
  </si>
  <si>
    <r>
      <rPr>
        <b/>
        <sz val="24"/>
        <color theme="1"/>
        <rFont val="Calibri"/>
      </rPr>
      <t xml:space="preserve">Ação nº 7: </t>
    </r>
    <r>
      <rPr>
        <sz val="24"/>
        <color theme="1"/>
        <rFont val="Calibri"/>
      </rPr>
      <t>nos estágios a observação participante pressupõe uma presença ativa de estudantes estagiários nas escolas que os recebem para a realização do estágio. com inserção em todos as atividades inerentes da escola básica, tais como: planejamento e avaliação do ano letivo; construção e operacionalização de projetos; monitoria à docência no ensino fundamental e médio, conhecimento do Projeto Político Pedagógico (PPP) escolar, entre outros.
O PIBID é um Programa realizado pela Universidade Federal de São Joao del-Rei em parceria com a CAPES, no âmbito da microrregião de São João del-Rei e se desenvolve sob a premissa de potencializar a qualidade da formação inicial dos Licenciandos/as e a formação contínua dos/as docentes da educação básica, promovendo a integração entre educação superior e educação básica no cotidiano de escolas com práxis que busque a superação de desafios no processo de ensino-aprendizagem e respeito a diversidade cultural e humana. O Edital em andamento teve início em outubro de 2020 e será encerrado em março de 2022. Os objetivos traçados pelo Programa e que vêm sendo alcançados sustentam-se nos objetivos do Programa Institucional de Bolsa de Iniciação à Docência, principalmente no que se refere à meta de “contribuir para a articulação entre teoria e prática necessárias à formação dos docentes, elevando a qualidade das ações acadêmicas nos cursos de licenciatura” (BRASIL, 2016). Para tanto, as práticas que são desenvolvidas correspondem à(ao): • Inserção do licenciando no conjunto de práticas próprias da profissão docente, realizadas em um espaço concreto de ensino-aprendizagem: a escola. • Incentivo à reflexão crítica, propositiva e teoricamente fundamentada, ao tempo em que vivencia a dimensão científica, técnica, filosófica, política e afetiva de sua formação. • Promoção da participação ativa dos alunos bolsistas em atividades da escola, como Feira de Ciências, Semana do Conhecimento e outras. • Realização anual do Seminário de Iniciação à Docência, onde os licenciandos possam apresentar trabalhos com os resultados de suas ações nas escolas. • Inserção dos bolsistas no processo de planejamento, desenvolvimento e avaliação de práticas docentes, através de um processo de iniciação à docência que valorize os saberes produzidos na experiência cotidiana da escola.O Programa de Educação Tutorial - PET é organizado no formato de grupos tutoriais de discentes sob a orientação de um docente-tutor, que consolidam ações extra-curriculares orientados pelo princípio da indissociabilidade entre ensino, pesquisa e extensão. O trabalho desenvolvido tem como objetivo promover a qualificação da educação superior em sintonia com a formação acadêmico-científica e social.</t>
    </r>
  </si>
  <si>
    <r>
      <rPr>
        <b/>
        <sz val="24"/>
        <color theme="1"/>
        <rFont val="Calibri"/>
      </rPr>
      <t xml:space="preserve">Ação nº 8: </t>
    </r>
    <r>
      <rPr>
        <sz val="24"/>
        <color theme="1"/>
        <rFont val="Calibri"/>
      </rPr>
      <t>-</t>
    </r>
  </si>
  <si>
    <r>
      <rPr>
        <b/>
        <sz val="24"/>
        <color theme="1"/>
        <rFont val="Calibri"/>
      </rPr>
      <t xml:space="preserve">Ação nº 9: </t>
    </r>
    <r>
      <rPr>
        <sz val="24"/>
        <color theme="1"/>
        <rFont val="Calibri"/>
      </rPr>
      <t>-</t>
    </r>
  </si>
  <si>
    <r>
      <rPr>
        <b/>
        <sz val="24"/>
        <color theme="1"/>
        <rFont val="Calibri"/>
      </rPr>
      <t xml:space="preserve">Ação nº 10: </t>
    </r>
    <r>
      <rPr>
        <sz val="24"/>
        <color theme="1"/>
        <rFont val="Calibri"/>
      </rPr>
      <t>-</t>
    </r>
  </si>
  <si>
    <r>
      <rPr>
        <b/>
        <sz val="24"/>
        <color theme="1"/>
        <rFont val="Calibri"/>
      </rPr>
      <t xml:space="preserve">Ação nº 11: </t>
    </r>
    <r>
      <rPr>
        <sz val="24"/>
        <color theme="1"/>
        <rFont val="Calibri"/>
      </rPr>
      <t>-</t>
    </r>
  </si>
  <si>
    <r>
      <rPr>
        <b/>
        <sz val="24"/>
        <color theme="1"/>
        <rFont val="Calibri"/>
      </rPr>
      <t xml:space="preserve">Ação nº 12: </t>
    </r>
    <r>
      <rPr>
        <sz val="24"/>
        <color theme="1"/>
        <rFont val="Calibri"/>
      </rPr>
      <t>-</t>
    </r>
  </si>
  <si>
    <r>
      <rPr>
        <b/>
        <sz val="24"/>
        <color theme="1"/>
        <rFont val="Calibri"/>
      </rPr>
      <t xml:space="preserve">Ação nº 13: </t>
    </r>
    <r>
      <rPr>
        <sz val="24"/>
        <color theme="1"/>
        <rFont val="Calibri"/>
      </rPr>
      <t>a dinamicidade da universidade e a pluralidade de ideias requer uma constante reflexão sobre as Resoluções e normativas que regem as atividades acadêmicas, Acrescente-se a isso as necessidades advindas do isolamento social provocadas pela epidemia Covid 19. Novas resoluções foram criadas com objetivo de regulamentar o ensino remoto e outras atividades.</t>
    </r>
  </si>
  <si>
    <r>
      <rPr>
        <b/>
        <sz val="24"/>
        <color theme="1"/>
        <rFont val="Calibri"/>
      </rPr>
      <t xml:space="preserve">Ação nº 14: </t>
    </r>
    <r>
      <rPr>
        <sz val="24"/>
        <color theme="1"/>
        <rFont val="Calibri"/>
      </rPr>
      <t xml:space="preserve">com o mapeamento dos procedimentos e fluxos de processos (elaborados em forma de passo a passo), objetivou-se padronizar os procedimentos nas várias unidades da UFSJ, bem como definir com mais clareza as competências/funções de cada indivíduo/unidade. No caso das coordenadorias de curso, por exemplo, ficou definido com mais clareza sobre o que compete especificamente ao coordenador(a) de curso, ao secretário(a) da coordenadoria, ao(à) docente e à DICON. </t>
    </r>
    <r>
      <rPr>
        <b/>
        <sz val="24"/>
        <color theme="1"/>
        <rFont val="Calibri"/>
      </rPr>
      <t xml:space="preserve">
O mapeamento dos procedimentos e fluxos de processos teve como objetivo também orientar os servidores que não têm domínio e/ou conhecimento sobre a realização de determinadas tarefas, passando a ser ferramentas de consulta constante, especialmente no que se refere às  coordenadorias de curso.
No momento da implantação do SIGAA, os procedimentos serão mapeados novamente considerando a nova regulamentação. Pretende-se, ainda, a criação de tutoriais, para facilitar a consulta e realização das tarefas.
</t>
    </r>
  </si>
  <si>
    <r>
      <rPr>
        <b/>
        <sz val="24"/>
        <color theme="1"/>
        <rFont val="Calibri"/>
      </rPr>
      <t xml:space="preserve">Ação nº 15: </t>
    </r>
    <r>
      <rPr>
        <sz val="24"/>
        <color theme="1"/>
        <rFont val="Calibri"/>
      </rPr>
      <t>a PROEN classifica os dados da CPA do ponto de vista quantitativo e qualitativo para análise dos indicadores que servirão como referenciais para definição de políticas</t>
    </r>
  </si>
  <si>
    <r>
      <rPr>
        <b/>
        <sz val="24"/>
        <color theme="1"/>
        <rFont val="Calibri"/>
      </rPr>
      <t xml:space="preserve">Ação nº 16: </t>
    </r>
    <r>
      <rPr>
        <sz val="24"/>
        <color theme="1"/>
        <rFont val="Calibri"/>
      </rPr>
      <t>-</t>
    </r>
  </si>
  <si>
    <r>
      <rPr>
        <b/>
        <sz val="24"/>
        <color theme="1"/>
        <rFont val="Calibri"/>
      </rPr>
      <t xml:space="preserve">Ação nº 17: </t>
    </r>
    <r>
      <rPr>
        <sz val="24"/>
        <color theme="1"/>
        <rFont val="Calibri"/>
      </rPr>
      <t>-</t>
    </r>
  </si>
  <si>
    <r>
      <rPr>
        <b/>
        <sz val="24"/>
        <color theme="1"/>
        <rFont val="Calibri"/>
      </rPr>
      <t xml:space="preserve">Ação nº 18: </t>
    </r>
    <r>
      <rPr>
        <sz val="24"/>
        <color theme="1"/>
        <rFont val="Calibri"/>
      </rPr>
      <t>-</t>
    </r>
  </si>
  <si>
    <r>
      <rPr>
        <sz val="18"/>
        <color rgb="FF003300"/>
        <rFont val="Calibri"/>
      </rPr>
      <t xml:space="preserve">Todo risco classificado como do tipo "integridade" deverá ser </t>
    </r>
    <r>
      <rPr>
        <sz val="18"/>
        <color rgb="FF003300"/>
        <rFont val="Calibri"/>
      </rPr>
      <t xml:space="preserve">reportado ao Comitê </t>
    </r>
    <r>
      <rPr>
        <sz val="18"/>
        <color rgb="FF003300"/>
        <rFont val="Calibri"/>
      </rPr>
      <t>de Governança, Integridade, Gestão de Riscos e Controles Internos</t>
    </r>
  </si>
  <si>
    <t xml:space="preserve">Dificuldade devido à limitação de quadro de pessoal </t>
  </si>
  <si>
    <t>Menor relação dos graduandos com a cultura do estágio</t>
  </si>
  <si>
    <t>Suporte para executar a ação</t>
  </si>
  <si>
    <t xml:space="preserve">Logística na implementação da ação </t>
  </si>
  <si>
    <t xml:space="preserve">Dificuldade de implementação considerando a autonomia pedagógica das coordenadorias de cursos de graduação </t>
  </si>
  <si>
    <t>Autonomia pedagógica das coordenadorias</t>
  </si>
  <si>
    <t>Estimular políticas de formação pedagógica explicitando a importância de projetos interdisciplinares</t>
  </si>
  <si>
    <t>Tramitação lenta devido aos processos democráticos de debate para construção do texto final</t>
  </si>
  <si>
    <t>Estrutura da UFSJ com diferentes instâncias de deliberação</t>
  </si>
  <si>
    <t>Ampliação dos tempos destinados ao debate interno</t>
  </si>
  <si>
    <t>Logística na implementação da ação</t>
  </si>
  <si>
    <t>INTEGRIDADE</t>
  </si>
  <si>
    <r>
      <rPr>
        <b/>
        <sz val="26"/>
        <color rgb="FF003300"/>
        <rFont val="Calibri"/>
      </rPr>
      <t xml:space="preserve">ÍNDICE: VULNERABILIDADE AOS RISCOS </t>
    </r>
    <r>
      <rPr>
        <b/>
        <sz val="26"/>
        <color rgb="FFFF0000"/>
        <rFont val="Calibri"/>
      </rPr>
      <t>(OBS. A fórmula pré-configurada pelo NUPLAN não funciona)</t>
    </r>
  </si>
  <si>
    <t>Relação com Objetivo Estratégico UFSJ "A 5"</t>
  </si>
  <si>
    <t>Garantir a interlocução permanente da Congregação com as demais Pró- Reitorias</t>
  </si>
  <si>
    <t>Essa interlocução foi realizada em 2021 mas terá continuidade até 2024</t>
  </si>
  <si>
    <t>G1</t>
  </si>
  <si>
    <t>Realizar reuniões da Congregação nas unidades educacionais fora de sede;</t>
  </si>
  <si>
    <t>Ação não foi possível pelo período da pandemia</t>
  </si>
  <si>
    <t>G2</t>
  </si>
  <si>
    <t>Ampliar o uso de videoconferência;</t>
  </si>
  <si>
    <t>Refinar instrumentos de comunicação entre as unidades acadêmicas, administrativas e gestão superior, com o objetivo de diminuir o tempo de resposta às demandas apresentadas à PROEN</t>
  </si>
  <si>
    <t>Criar redes sociais para a PROEN (Instagram, Facebook e LinkedIn);</t>
  </si>
  <si>
    <t>Redes sociais criadas e divulgadas</t>
  </si>
  <si>
    <t>Padronizar a comunicação da PROEN com a comunidade acadêmica;</t>
  </si>
  <si>
    <t>Meios de comunicação criados e divulgados</t>
  </si>
  <si>
    <t>Realizar reuniões periódicas com Coordenadorias de Curso de Graduação, Departamentos, Câmara de Ensino de Graduação e com as demais unidades organizacionais da PROEN e dos campi fora de sede para coleta de demandas acadêmicas e administrativas no âmbito do universo do ensino de graduação;</t>
  </si>
  <si>
    <t>Reuniões realizadas no ano de 2021</t>
  </si>
  <si>
    <t>Realizar reuniões pedagógicas multidisciplinares entre coordenadores e os docentes que lecionam em cada curso para discussão de temas de interesse acadêmico, dinamizando o papel dos colegiados acadêmicos (Assembleia Departamental + Colegiado de Curso de Graduação);</t>
  </si>
  <si>
    <t>Reuniões de congregação e câmaras foram realizadas durante todo o ano</t>
  </si>
  <si>
    <t>Propor mecanismos de comunicação para suprir demandas das unidades acadêmicas;</t>
  </si>
  <si>
    <t>Reuniões com os departamentos e coordenações são realizadas com frequência</t>
  </si>
  <si>
    <t>Participar dos fóruns nacionais e regionais no universo do ensino de graduação;</t>
  </si>
  <si>
    <t xml:space="preserve">Há a participação nos fóruns pela Pró-reitora e Pró-reitor adjunto nos fóruns </t>
  </si>
  <si>
    <r>
      <rPr>
        <b/>
        <sz val="22"/>
        <color theme="1"/>
        <rFont val="Calibri"/>
      </rPr>
      <t>Ação nº 1:</t>
    </r>
    <r>
      <rPr>
        <sz val="22"/>
        <color theme="1"/>
        <rFont val="Calibri"/>
      </rPr>
      <t xml:space="preserve"> Foram realizadas 23 reuniões da Congregação durante o ano de 2021</t>
    </r>
  </si>
  <si>
    <r>
      <rPr>
        <b/>
        <sz val="22"/>
        <color theme="1"/>
        <rFont val="Calibri"/>
      </rPr>
      <t xml:space="preserve">Ação nº 2: </t>
    </r>
    <r>
      <rPr>
        <sz val="22"/>
        <color theme="1"/>
        <rFont val="Calibri"/>
      </rPr>
      <t>Não foram realizadas reuniões presenciais devido a Pandemia</t>
    </r>
  </si>
  <si>
    <r>
      <rPr>
        <b/>
        <sz val="22"/>
        <color theme="1"/>
        <rFont val="Calibri"/>
      </rPr>
      <t xml:space="preserve">Ação nº 3: </t>
    </r>
    <r>
      <rPr>
        <sz val="22"/>
        <color theme="1"/>
        <rFont val="Calibri"/>
      </rPr>
      <t>Foram realizadas 23 reuniões da Congregação durante o ano de 2021, todas por videoconferência</t>
    </r>
  </si>
  <si>
    <r>
      <rPr>
        <b/>
        <sz val="22"/>
        <color theme="1"/>
        <rFont val="Calibri"/>
      </rPr>
      <t xml:space="preserve">Ação nº 4: </t>
    </r>
    <r>
      <rPr>
        <sz val="22"/>
        <color theme="1"/>
        <rFont val="Calibri"/>
      </rPr>
      <t>Foram criados meios de comunicação da PROEN, além da realização de diversas reuniões de alinhamento</t>
    </r>
  </si>
  <si>
    <r>
      <rPr>
        <b/>
        <sz val="22"/>
        <color theme="1"/>
        <rFont val="Calibri"/>
      </rPr>
      <t xml:space="preserve">Ação nº 5: </t>
    </r>
    <r>
      <rPr>
        <sz val="22"/>
        <color theme="1"/>
        <rFont val="Calibri"/>
      </rPr>
      <t>Foram criados 4 meios de comunicação: Perfil no Instagram, site, contato de whatsapp e boletim quinzenal</t>
    </r>
  </si>
  <si>
    <r>
      <rPr>
        <b/>
        <sz val="22"/>
        <color theme="1"/>
        <rFont val="Calibri"/>
      </rPr>
      <t xml:space="preserve">Ação nº 6: </t>
    </r>
    <r>
      <rPr>
        <sz val="22"/>
        <color theme="1"/>
        <rFont val="Calibri"/>
      </rPr>
      <t xml:space="preserve"> Foram criados diversos meios de comunicação e mais de 750 pessoas (dentre alunos e servidores) estão recebendo notícias da PROEN</t>
    </r>
  </si>
  <si>
    <r>
      <rPr>
        <b/>
        <sz val="22"/>
        <color theme="1"/>
        <rFont val="Calibri"/>
      </rPr>
      <t xml:space="preserve">Ação nº 7: </t>
    </r>
    <r>
      <rPr>
        <sz val="22"/>
        <color theme="1"/>
        <rFont val="Calibri"/>
      </rPr>
      <t>Foram realizadas inúmeras reuniões com as coordenadorias, chefias e setores</t>
    </r>
  </si>
  <si>
    <r>
      <rPr>
        <b/>
        <sz val="22"/>
        <color theme="1"/>
        <rFont val="Calibri"/>
      </rPr>
      <t xml:space="preserve">Ação nº 8: </t>
    </r>
    <r>
      <rPr>
        <sz val="22"/>
        <color theme="1"/>
        <rFont val="Calibri"/>
      </rPr>
      <t>Foram ofertados 14 cursos e 5 rodas de conversa</t>
    </r>
  </si>
  <si>
    <r>
      <rPr>
        <b/>
        <sz val="22"/>
        <color theme="1"/>
        <rFont val="Calibri"/>
      </rPr>
      <t xml:space="preserve">Ação nº 9:  </t>
    </r>
    <r>
      <rPr>
        <sz val="22"/>
        <color theme="1"/>
        <rFont val="Calibri"/>
      </rPr>
      <t>Foram criados 4 meios de comunicação: Perfil no Instagram, site, contato de whatsapp e boletim quinzenal</t>
    </r>
  </si>
  <si>
    <r>
      <rPr>
        <b/>
        <sz val="22"/>
        <color theme="1"/>
        <rFont val="Calibri"/>
      </rPr>
      <t xml:space="preserve">Ação nº 10: </t>
    </r>
    <r>
      <rPr>
        <sz val="22"/>
        <color theme="1"/>
        <rFont val="Calibri"/>
      </rPr>
      <t>Houve a participação em todas as reuniões mensais e extraordinárias dos fóruns representativos</t>
    </r>
  </si>
  <si>
    <t>ORÇAMENTO (OBS. As Ações Estratégicas vinculadas ao Objetivo Estratégico PROEN nº 3 não foram acompanhadas de execução orçamentária no ano de 2021).</t>
  </si>
  <si>
    <t>Ação nº 1:</t>
  </si>
  <si>
    <t>Todos os itens solicitados para que as discussões ocorressem na congregação foram realizados</t>
  </si>
  <si>
    <t>Ação nº 2:</t>
  </si>
  <si>
    <t>As reuniões não foram realizadas de forma presencial devido a pandemia</t>
  </si>
  <si>
    <t>Ação nº 3:</t>
  </si>
  <si>
    <t>Todas as reuniões de congregação e das câmaras foram realizadas por videoconferência</t>
  </si>
  <si>
    <t>Ação nº 4:</t>
  </si>
  <si>
    <t>Foram realizadas reuniões de forma a alinhar a comunicação entre as unidades administrativas</t>
  </si>
  <si>
    <t>Ação nº 5:</t>
  </si>
  <si>
    <t>As redes sociais da PROEN foram criadas e apresentam informações atualizadas constantemente</t>
  </si>
  <si>
    <t>Ação nº 6:</t>
  </si>
  <si>
    <t>Foram criados meis de comunicação para toda comunidade acadêmica</t>
  </si>
  <si>
    <t>Ação nº 7:</t>
  </si>
  <si>
    <t>As reuniões de congregação e câmara foram realizadas com a participação de membros da sede e fora de sede</t>
  </si>
  <si>
    <t>Ação nº 8:</t>
  </si>
  <si>
    <r>
      <rPr>
        <sz val="18"/>
        <color rgb="FF003300"/>
        <rFont val="Calibri"/>
      </rPr>
      <t xml:space="preserve">Os cursos ofertados e rodas de conversa podem ser vistos em </t>
    </r>
    <r>
      <rPr>
        <u/>
        <sz val="18"/>
        <color rgb="FF1155CC"/>
        <rFont val="Calibri"/>
      </rPr>
      <t>https://plataformaproen.ufsj.edu.br/programa-de-capacitacoes-proen/</t>
    </r>
  </si>
  <si>
    <t>Ação nº 9:</t>
  </si>
  <si>
    <t>Redes sociais foram criadas, além de criação de um boletim de notícias e inúmeras reuniões</t>
  </si>
  <si>
    <t>Ação nº 10:</t>
  </si>
  <si>
    <t>Houve a participação dos pró-reitores em fóruns e associações como COGRAD, FORGRAD e UniRede</t>
  </si>
  <si>
    <r>
      <rPr>
        <sz val="18"/>
        <color rgb="FF003300"/>
        <rFont val="Calibri"/>
      </rPr>
      <t xml:space="preserve">Todo risco classificado como do tipo "integridade" deverá ser </t>
    </r>
    <r>
      <rPr>
        <sz val="18"/>
        <color rgb="FF003300"/>
        <rFont val="Calibri"/>
      </rPr>
      <t xml:space="preserve">reportado ao Comitê </t>
    </r>
    <r>
      <rPr>
        <sz val="18"/>
        <color rgb="FF003300"/>
        <rFont val="Calibri"/>
      </rPr>
      <t>de Governança, Integridade, Gestão de Riscos e Controles Internos</t>
    </r>
  </si>
  <si>
    <t>Não ser possível a realização de viagens</t>
  </si>
  <si>
    <t>ÍNDICE: VULNERABILIDADE AOS RISCOS</t>
  </si>
  <si>
    <t>Relação com Objetivo Estratégico UFSJ "G 4"</t>
  </si>
  <si>
    <t>Desenvolver ferramentas de tecnologia de informação a fim de consolidar o pleno funcionamento do Portal de Egressos;</t>
  </si>
  <si>
    <t>Desenvolver ferramentas de tecnologia de informação voltadas para o acompanhamento de egressos da graduação a fim de possibilitar a aproximação e interação entre a universidade e seus egressos;</t>
  </si>
  <si>
    <t>Desenvolver ferramentas de tecnologia de informação voltadas para o acompanhamento dos estagiários da graduação, a fim de possibilitar a aproximação e interação entre a UFSJ e as empresas concedentes de estágio;</t>
  </si>
  <si>
    <t>Não-Realizado</t>
  </si>
  <si>
    <t>Publicar novos editais de apoio financeiro para equipes de competições acadêmicas;</t>
  </si>
  <si>
    <t>Até 2024</t>
  </si>
  <si>
    <t>- Foi publicado no ano de 2021 o Edital UFSJ/PROEN/009/2020 para apoio financeiro às equipes de competições acadêmicas da Instituição,disponibilizando o valor de R$200.00,00 distribuídos entre as 13 equipes participantes do certame.</t>
  </si>
  <si>
    <t>Aprimorar a usabilidade do  Portal Didático;</t>
  </si>
  <si>
    <t>Garantir o aperfeiçoamento contínuo das tecnologias da informação voltadas ao ensino;</t>
  </si>
  <si>
    <t>Realizadas capacitações voltadas para os docentes</t>
  </si>
  <si>
    <t>Desenvolver ferramenta de análise de dados acadêmicos</t>
  </si>
  <si>
    <t>Revisar as normativas relacionadas ao sistema acadêmico - SIGAA</t>
  </si>
  <si>
    <t>Revisões realizadas durante as reuniões da congregação</t>
  </si>
  <si>
    <t>Acompanhar a migração de dados do CONTAC para o SIGAA</t>
  </si>
  <si>
    <t>Acompanhar as capacitações em relação ao SIGAA</t>
  </si>
  <si>
    <t>Implementar um programa de manutenção preventiva de equipamentos eletrônicos de suporte educacional (SETEC)</t>
  </si>
  <si>
    <t>Garantir o aperfeiçoamento contínuo das tecnologias da informação voltadas ao ensino (SETEC)</t>
  </si>
  <si>
    <t>Manter e adquirir equipamentos para desenvolvimento das atividades acadêmicas (SETEC)</t>
  </si>
  <si>
    <t>Disponibilizar ferramentas de educação a distância para implementar ações em cusos e programas (SETEC)</t>
  </si>
  <si>
    <r>
      <rPr>
        <b/>
        <sz val="22"/>
        <color theme="1"/>
        <rFont val="Calibri"/>
      </rPr>
      <t xml:space="preserve">Ação nº 1: </t>
    </r>
    <r>
      <rPr>
        <sz val="22"/>
        <color theme="1"/>
        <rFont val="Calibri"/>
      </rPr>
      <t>Um portal de egresso já existe e está sendo aprimorado. Atualmente, temos a coleta de mais de 1000 ex-alunos e pretende-se expandir a coleta</t>
    </r>
  </si>
  <si>
    <r>
      <rPr>
        <b/>
        <sz val="22"/>
        <color theme="1"/>
        <rFont val="Calibri"/>
      </rPr>
      <t xml:space="preserve">Ação nº 2:  </t>
    </r>
    <r>
      <rPr>
        <sz val="22"/>
        <color theme="1"/>
        <rFont val="Calibri"/>
      </rPr>
      <t>Um portal de egresso já existe e está sendo aprimorado. Atualmente, temos a coleta de mais de 1000 ex-alunos e pretende-se expandir a coleta</t>
    </r>
  </si>
  <si>
    <r>
      <rPr>
        <b/>
        <sz val="22"/>
        <color theme="1"/>
        <rFont val="Calibri"/>
      </rPr>
      <t>Ação nº 3:</t>
    </r>
    <r>
      <rPr>
        <sz val="22"/>
        <color theme="1"/>
        <rFont val="Calibri"/>
      </rPr>
      <t xml:space="preserve"> Foi criado um formulário para divulgação de vagas de estágio e está sendo utlizado o perfil da rede Linkedin para divulgações</t>
    </r>
  </si>
  <si>
    <r>
      <rPr>
        <b/>
        <sz val="22"/>
        <color theme="1"/>
        <rFont val="Calibri"/>
      </rPr>
      <t xml:space="preserve">Ação nº 4: </t>
    </r>
    <r>
      <rPr>
        <sz val="22"/>
        <color theme="1"/>
        <rFont val="Calibri"/>
      </rPr>
      <t>Foi publicado no ano de 2021 o Edital UFSJ/PROEN/009/2020 para apoio financeiro às equipes de competições acadêmicas da Instituição,disponibilizando o valor de R$200.00,00 distribuídos entre as 13 equipes participantes do certame.</t>
    </r>
  </si>
  <si>
    <r>
      <rPr>
        <b/>
        <sz val="22"/>
        <color theme="1"/>
        <rFont val="Calibri"/>
      </rPr>
      <t xml:space="preserve">Ação nº 5: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</si>
  <si>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6: </t>
    </r>
    <r>
      <rPr>
        <sz val="22"/>
        <color theme="1"/>
        <rFont val="Calibri"/>
      </rPr>
      <t>Foram ofertados 14 cursos e 5 rodas de conversa</t>
    </r>
  </si>
  <si>
    <r>
      <rPr>
        <b/>
        <sz val="22"/>
        <color theme="1"/>
        <rFont val="Calibri"/>
      </rPr>
      <t xml:space="preserve">Ação nº 7: </t>
    </r>
    <r>
      <rPr>
        <sz val="22"/>
        <color theme="1"/>
        <rFont val="Calibri"/>
      </rPr>
      <t>Foi desenvolvida uma plataforma para inserção de dados e um painel dinâmico com os dados acadêmicos</t>
    </r>
  </si>
  <si>
    <r>
      <rPr>
        <b/>
        <sz val="22"/>
        <color theme="1"/>
        <rFont val="Calibri"/>
      </rPr>
      <t>Ação nº 8</t>
    </r>
    <r>
      <rPr>
        <sz val="22"/>
        <color theme="1"/>
        <rFont val="Calibri"/>
      </rPr>
      <t>: Foram realizadas reuniões para tratar de normas acadêmicas inscritas no SIGAA via Congregação ao longo do ano.</t>
    </r>
  </si>
  <si>
    <r>
      <rPr>
        <b/>
        <sz val="22"/>
        <color theme="1"/>
        <rFont val="Calibri"/>
      </rPr>
      <t xml:space="preserve">Ação nº 9: </t>
    </r>
    <r>
      <rPr>
        <sz val="22"/>
        <color theme="1"/>
        <rFont val="Calibri"/>
      </rPr>
      <t>Foram realizadas reuniões semanais com a empresa envolvida e o setor de informática para acompanhamento das ações</t>
    </r>
  </si>
  <si>
    <r>
      <rPr>
        <b/>
        <sz val="22"/>
        <color theme="1"/>
        <rFont val="Calibri"/>
      </rPr>
      <t xml:space="preserve">Ação nº 10: </t>
    </r>
    <r>
      <rPr>
        <sz val="22"/>
        <color theme="1"/>
        <rFont val="Calibri"/>
      </rPr>
      <t>Várias capacitações foram realizadas e um cronograma elaborado para capacitações que serão realizadas antes da implantação em si</t>
    </r>
  </si>
  <si>
    <r>
      <rPr>
        <b/>
        <sz val="22"/>
        <color theme="1"/>
        <rFont val="Calibri"/>
      </rPr>
      <t xml:space="preserve">Ação nº 11: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</si>
  <si>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12: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</si>
  <si>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13: </t>
    </r>
    <r>
      <rPr>
        <sz val="22"/>
        <color theme="1"/>
        <rFont val="Calibri"/>
      </rPr>
      <t>no ano de 2021, a ação estratégica em questão não é sucessível de quantificação do ponto de vista de sua efetivação e orçamentação.</t>
    </r>
  </si>
  <si>
    <r>
      <rPr>
        <b/>
        <sz val="22"/>
        <color theme="1"/>
        <rFont val="Calibri"/>
      </rPr>
      <t xml:space="preserve">Ação nº 14: </t>
    </r>
    <r>
      <rPr>
        <sz val="22"/>
        <color theme="1"/>
        <rFont val="Calibri"/>
      </rPr>
      <t>no ano de 2021, a ação estratégica em questão não é sucessível de quantificação do ponto de vista de sua efetivação e orçamentação.</t>
    </r>
  </si>
  <si>
    <t>ORÇAMENTO (OBS. As Ações Estratégicas vinculadas ao Objetivo Estratégico PROEN nº 4 não foram acompanhadas de execução orçamentária no ano de 2021).</t>
  </si>
  <si>
    <t>Ação nº 11:</t>
  </si>
  <si>
    <t>Ação nº 12:</t>
  </si>
  <si>
    <t>Ação nº 13:</t>
  </si>
  <si>
    <t>Ação nº 14:</t>
  </si>
  <si>
    <r>
      <rPr>
        <b/>
        <sz val="22"/>
        <color rgb="FF003300"/>
        <rFont val="Calibri"/>
      </rPr>
      <t>2021 em diante</t>
    </r>
    <r>
      <rPr>
        <sz val="22"/>
        <color rgb="FF003300"/>
        <rFont val="Calibri"/>
      </rPr>
      <t>: nova sistemática será desenvolvida junto às unidades envolvidas (SETOR, NTINF, NUPLAN, SETORIAIS) de forma a simplificar o preenchimento da requisição de recursos orçamentários e o acompanhamento destes recursos.</t>
    </r>
  </si>
  <si>
    <r>
      <rPr>
        <sz val="18"/>
        <color rgb="FF003300"/>
        <rFont val="Calibri"/>
      </rPr>
      <t xml:space="preserve">Todo risco classificado como do tipo "integridade" deverá ser </t>
    </r>
    <r>
      <rPr>
        <sz val="18"/>
        <color rgb="FF003300"/>
        <rFont val="Calibri"/>
      </rPr>
      <t xml:space="preserve">reportado ao Comitê </t>
    </r>
    <r>
      <rPr>
        <sz val="18"/>
        <color rgb="FF003300"/>
        <rFont val="Calibri"/>
      </rPr>
      <t>de Governança, Integridade, Gestão de Riscos e Controles Internos</t>
    </r>
  </si>
  <si>
    <t xml:space="preserve">O desenvolvimento do portal demanda pessoal técnico </t>
  </si>
  <si>
    <t>Falta de pessoal para atuação</t>
  </si>
  <si>
    <t>Não ter o portal pronto</t>
  </si>
  <si>
    <t xml:space="preserve">O desenvolvimento das ferramentas demanda pessoal técnico </t>
  </si>
  <si>
    <t>falta de pessoal para atuação</t>
  </si>
  <si>
    <t>Não ter as ferramentas</t>
  </si>
  <si>
    <t>Para publicação dos editias é necessário recurso financeiro</t>
  </si>
  <si>
    <t>Não ter recurso necessário</t>
  </si>
  <si>
    <t>Não ter a publicação de Editais</t>
  </si>
  <si>
    <t>As revisões das normas demandam atuação da equipe e realização de reuniões</t>
  </si>
  <si>
    <t>Não ter a disponibilidade das pessoas para atuarem nas revisões</t>
  </si>
  <si>
    <t>Não realizar as revisões necessárias</t>
  </si>
  <si>
    <t>A migração dos dados demanda acompanhamento de pessoal técnico</t>
  </si>
  <si>
    <t>Não ter a disponibilidade das pessoas para atuarem</t>
  </si>
  <si>
    <t>Não ter a migração dos sistemas</t>
  </si>
  <si>
    <t>As capacitações dependem da empresa envolvida no desenvolvimento do sistema e da atuação do pessoal técnico</t>
  </si>
  <si>
    <t>Não ter a disponibilidade das das pessoas para atuarem</t>
  </si>
  <si>
    <t>As capacitações não acontecerem e ocorrer algum problema na migração</t>
  </si>
  <si>
    <t>O programa de manutenção demanda recursos financeiros e pessoal para atuação</t>
  </si>
  <si>
    <t>Não ter recursos e pessoas para atuarem</t>
  </si>
  <si>
    <t>Os equipamentos podem ficar sem manutenção</t>
  </si>
  <si>
    <t>O aperfeiçoamento depende demanda pessoal para desenvolverem as tarefas</t>
  </si>
  <si>
    <t>As ferramentas podem ficar desatualizadas</t>
  </si>
  <si>
    <t>A aquisição dos equipamentos demanda recursos financeiros</t>
  </si>
  <si>
    <t>Não ter recurso disponível</t>
  </si>
  <si>
    <t>Relação com Objetivo Estratégico UFSJ "G 5"</t>
  </si>
  <si>
    <t>-Reelaborar a política de acolhimento e acompanhamento acadêmico e psicológico dos alunos da UFSJ; (SEACA)</t>
  </si>
  <si>
    <t>- Em 2020, devido à Pandemia COVID-19 a Acolhida aos Calouros foi adaptada para o formato virtual para que a instituição pudesse receber os discentes e passar as informações mais pertinentes aos ingressantes.</t>
  </si>
  <si>
    <t>- Foi desenvolvido um Guia do Calouro com as informações mais relevantes e encaminhado a cada um por e-mail e disponibilizado na página do SEACA. - Foi realizada uma reunião com os Centros Acadêmicos dos Cursos que resultou em um documento de orientações para implementação da Mentoria/Apadrinhamento aos calouros, por parte dos veteranos. A proposta é ampliar esse acompanhamento aos discentes recém- ingressantes por todo o período inicial de adaptação.</t>
  </si>
  <si>
    <t>- A Resolução da Instituição que proíbe o trote aos calouros também foi revisada, se tornando mais completa ao detalhar toda a ação caracterizada como trote.</t>
  </si>
  <si>
    <t>- Implementar políticas de ensino voltadas especificamente para o combate à retenção e à evasão nos cursos de graduação da UFSJ;</t>
  </si>
  <si>
    <t>- Criar um fórum permanente voltado para o desenvolvimento e acompanhamento da(s) política(s) de ingresso e de permanência discente na UFSJ;</t>
  </si>
  <si>
    <t>Comissão XXX criada segundo a portaria XXX</t>
  </si>
  <si>
    <t>-Fomentar parcerias com instituições públicas e privadas nacionais e internacionais para a promoção de atividades ligadas ao ensino;</t>
  </si>
  <si>
    <t>-Institucionalizar a existência de equipes de competições acadêmicas;</t>
  </si>
  <si>
    <t>- Foi elaborado um formulário para cadastro das equipes existentes hoje na instituição, a fim de se criar um mecanismo para conhecimento e formalização das equipes que subsidiarão detalhamento de futuros editais.</t>
  </si>
  <si>
    <t>-Construir coletivamente uma política de ensino voltada para o apoio às equipes de competição acadêmica da UFSJ; (SEACA)</t>
  </si>
  <si>
    <t>-Colaborar com a comissão de integração para políticas de formação de docentes da educação básica;</t>
  </si>
  <si>
    <t>-Reformular a política de Educação a Distância;</t>
  </si>
  <si>
    <t xml:space="preserve">Em elaboração </t>
  </si>
  <si>
    <t>-Elaborar uma política de integração entre as atividades de ensino, pesquisa e extensão nos cursos de graduação;</t>
  </si>
  <si>
    <t>-Defender nos órgãos governamentais os programas de iniciação à docência e de residência pedagógica;</t>
  </si>
  <si>
    <t>-Viabilizar mecanismos de captação de recursos externos para financiamento de laboratórios;</t>
  </si>
  <si>
    <t>-Elaborar, de forma coletiva e transparente, o projeto anual de orçamento para o ensino de graduação na UFSJ;</t>
  </si>
  <si>
    <t>-Promover ações de sensibilização e de formação sobre o tema da acessibilidade;</t>
  </si>
  <si>
    <t>-Construir colaborativamente metodologias de ensino alternativas com o objetivo de estimular o aprendizado dos discentes;</t>
  </si>
  <si>
    <t>-Conduzir de forma participativa o processo de reestruturação dos cursos de graduação;</t>
  </si>
  <si>
    <t>-Formular estratégias de atração de novos discentes;</t>
  </si>
  <si>
    <t>-Captar recursos externos visando ao desenvolvimento de projetos acadêmicos nas regiões em que a UFSJ está inserida;</t>
  </si>
  <si>
    <t>Elaborar a política de desenvolvimento de coleções da DIBIB/UFSJ (DIBIB).</t>
  </si>
  <si>
    <t>Dezembro de 2021</t>
  </si>
  <si>
    <t>Elaboramos recentemente o Política de Desenvolvimento de Coleções já aprovado na Congregação PROEN.</t>
  </si>
  <si>
    <r>
      <rPr>
        <b/>
        <sz val="22"/>
        <color theme="1"/>
        <rFont val="Calibri"/>
      </rPr>
      <t xml:space="preserve">Ação nº 1: </t>
    </r>
    <r>
      <rPr>
        <sz val="22"/>
        <color theme="1"/>
        <rFont val="Calibri"/>
      </rPr>
      <t>Foram realizados eventos de acolhida dos discentes, 1 guia foi elaborado e as resoluções revisadas</t>
    </r>
  </si>
  <si>
    <r>
      <rPr>
        <b/>
        <sz val="22"/>
        <color theme="1"/>
        <rFont val="Calibri"/>
      </rPr>
      <t xml:space="preserve">Ação nº 2: </t>
    </r>
    <r>
      <rPr>
        <sz val="22"/>
        <color theme="1"/>
        <rFont val="Calibri"/>
      </rPr>
      <t>Foi instituída comissão para análise da política de ensino</t>
    </r>
  </si>
  <si>
    <r>
      <rPr>
        <b/>
        <sz val="22"/>
        <color theme="1"/>
        <rFont val="Calibri"/>
      </rPr>
      <t xml:space="preserve">Ação nº 3: </t>
    </r>
    <r>
      <rPr>
        <sz val="22"/>
        <color theme="1"/>
        <rFont val="Calibri"/>
      </rPr>
      <t xml:space="preserve"> Foi instituída comissão para análise da política de ensino</t>
    </r>
  </si>
  <si>
    <r>
      <rPr>
        <b/>
        <sz val="22"/>
        <color theme="1"/>
        <rFont val="Calibri"/>
      </rPr>
      <t xml:space="preserve">Ação nº 4: </t>
    </r>
    <r>
      <rPr>
        <sz val="22"/>
        <color theme="1"/>
        <rFont val="Calibri"/>
      </rPr>
      <t>Não há dados numéricos para serem lançados.</t>
    </r>
  </si>
  <si>
    <r>
      <rPr>
        <b/>
        <sz val="22"/>
        <color theme="1"/>
        <rFont val="Calibri"/>
      </rPr>
      <t xml:space="preserve">Ação nº 5: </t>
    </r>
    <r>
      <rPr>
        <sz val="22"/>
        <color theme="1"/>
        <rFont val="Calibri"/>
      </rPr>
      <t>Foi lançado um edital para as equipes de competição, onde 13 equipes participaram</t>
    </r>
  </si>
  <si>
    <r>
      <rPr>
        <b/>
        <sz val="22"/>
        <color theme="1"/>
        <rFont val="Calibri"/>
      </rPr>
      <t xml:space="preserve">Ação nº 6: </t>
    </r>
    <r>
      <rPr>
        <sz val="22"/>
        <color theme="1"/>
        <rFont val="Calibri"/>
      </rPr>
      <t>Não há dados numéricos para serem lançados.</t>
    </r>
  </si>
  <si>
    <r>
      <rPr>
        <b/>
        <sz val="22"/>
        <color theme="1"/>
        <rFont val="Calibri"/>
      </rPr>
      <t xml:space="preserve">Ação nº 7: </t>
    </r>
    <r>
      <rPr>
        <sz val="22"/>
        <color theme="1"/>
        <rFont val="Calibri"/>
      </rPr>
      <t>Não há dados numéricos para serem lançados.</t>
    </r>
  </si>
  <si>
    <r>
      <rPr>
        <b/>
        <sz val="22"/>
        <color theme="1"/>
        <rFont val="Calibri"/>
      </rPr>
      <t xml:space="preserve">Ação nº 8: </t>
    </r>
    <r>
      <rPr>
        <sz val="22"/>
        <color theme="1"/>
        <rFont val="Calibri"/>
      </rPr>
      <t>Não há dados numéricos para serem lançados.</t>
    </r>
  </si>
  <si>
    <r>
      <rPr>
        <b/>
        <sz val="22"/>
        <color theme="1"/>
        <rFont val="Calibri"/>
      </rPr>
      <t xml:space="preserve">Ação nº 9: </t>
    </r>
    <r>
      <rPr>
        <sz val="22"/>
        <color theme="1"/>
        <rFont val="Calibri"/>
      </rPr>
      <t>Não há dados numéricos para serem lançados.</t>
    </r>
  </si>
  <si>
    <r>
      <rPr>
        <b/>
        <sz val="22"/>
        <color theme="1"/>
        <rFont val="Calibri"/>
      </rPr>
      <t xml:space="preserve">Ação nº 10: </t>
    </r>
    <r>
      <rPr>
        <sz val="22"/>
        <color theme="1"/>
        <rFont val="Calibri"/>
      </rPr>
      <t>Não há dados numéricos para serem lançados.</t>
    </r>
  </si>
  <si>
    <r>
      <rPr>
        <b/>
        <sz val="22"/>
        <color theme="1"/>
        <rFont val="Calibri"/>
      </rPr>
      <t xml:space="preserve">Ação nº 11: </t>
    </r>
    <r>
      <rPr>
        <sz val="22"/>
        <color theme="1"/>
        <rFont val="Calibri"/>
      </rPr>
      <t>Uma chamada para equipar os laboratórios foi realizada</t>
    </r>
  </si>
  <si>
    <r>
      <rPr>
        <b/>
        <sz val="22"/>
        <color theme="1"/>
        <rFont val="Calibri"/>
      </rPr>
      <t>Ação nº 12:</t>
    </r>
    <r>
      <rPr>
        <sz val="22"/>
        <color theme="1"/>
        <rFont val="Calibri"/>
      </rPr>
      <t xml:space="preserve"> Não há dados numéricos para serem lançados.</t>
    </r>
  </si>
  <si>
    <r>
      <rPr>
        <b/>
        <sz val="22"/>
        <color theme="1"/>
        <rFont val="Calibri"/>
      </rPr>
      <t xml:space="preserve">Ação nº 13: </t>
    </r>
    <r>
      <rPr>
        <sz val="22"/>
        <color theme="1"/>
        <rFont val="Calibri"/>
      </rPr>
      <t>Não há dados numéricos para serem lançados.</t>
    </r>
  </si>
  <si>
    <r>
      <rPr>
        <b/>
        <sz val="22"/>
        <color theme="1"/>
        <rFont val="Calibri"/>
      </rPr>
      <t xml:space="preserve">Ação nº 14: </t>
    </r>
    <r>
      <rPr>
        <sz val="22"/>
        <color theme="1"/>
        <rFont val="Calibri"/>
      </rPr>
      <t>Não há dados numéricos para serem lançados.</t>
    </r>
  </si>
  <si>
    <r>
      <rPr>
        <b/>
        <sz val="22"/>
        <color theme="1"/>
        <rFont val="Calibri"/>
      </rPr>
      <t xml:space="preserve">Ação nº 15: </t>
    </r>
    <r>
      <rPr>
        <sz val="22"/>
        <color theme="1"/>
        <rFont val="Calibri"/>
      </rPr>
      <t>Foram promovidos 14 cursos e 5 rodas de conversas sobre as metodologias</t>
    </r>
  </si>
  <si>
    <r>
      <rPr>
        <b/>
        <sz val="22"/>
        <color theme="1"/>
        <rFont val="Calibri"/>
      </rPr>
      <t xml:space="preserve">Ação nº 16: </t>
    </r>
    <r>
      <rPr>
        <sz val="22"/>
        <color theme="1"/>
        <rFont val="Calibri"/>
      </rPr>
      <t>Não há dados numéricos para serem lançados.</t>
    </r>
  </si>
  <si>
    <r>
      <rPr>
        <b/>
        <sz val="22"/>
        <color theme="1"/>
        <rFont val="Calibri"/>
      </rPr>
      <t xml:space="preserve">Ação nº 17: </t>
    </r>
    <r>
      <rPr>
        <sz val="22"/>
        <color theme="1"/>
        <rFont val="Calibri"/>
      </rPr>
      <t>Não há dados numéricos para serem lançados.</t>
    </r>
  </si>
  <si>
    <r>
      <rPr>
        <b/>
        <sz val="22"/>
        <color theme="1"/>
        <rFont val="Calibri"/>
      </rPr>
      <t xml:space="preserve">Ação nº 18: </t>
    </r>
    <r>
      <rPr>
        <sz val="22"/>
        <color theme="1"/>
        <rFont val="Calibri"/>
      </rPr>
      <t>O documento já foi elaborado e aprovado na congregação</t>
    </r>
  </si>
  <si>
    <t>ORÇAMENTO (OBS. As Ações Estratégicas vinculadas ao Objetivo Estratégico PROEN nº 5 não foram acompanhadas de execução orçamentária no ano de 2021).</t>
  </si>
  <si>
    <r>
      <rPr>
        <b/>
        <sz val="22"/>
        <color theme="1"/>
        <rFont val="Calibri"/>
      </rPr>
      <t xml:space="preserve">Ação nº 1: </t>
    </r>
    <r>
      <rPr>
        <sz val="22"/>
        <color theme="1"/>
        <rFont val="Calibri"/>
      </rPr>
      <t>Foram realizados eventos de acolhida, produção de manual e vídeos informativos</t>
    </r>
  </si>
  <si>
    <r>
      <rPr>
        <b/>
        <sz val="22"/>
        <color theme="1"/>
        <rFont val="Calibri"/>
      </rPr>
      <t xml:space="preserve">Ação nº 2: </t>
    </r>
    <r>
      <rPr>
        <sz val="22"/>
        <color theme="1"/>
        <rFont val="Calibri"/>
      </rPr>
      <t>Criado uma comissão de políticas de ensino</t>
    </r>
  </si>
  <si>
    <r>
      <rPr>
        <b/>
        <sz val="22"/>
        <color theme="1"/>
        <rFont val="Calibri"/>
      </rPr>
      <t xml:space="preserve">Ação nº 3: </t>
    </r>
    <r>
      <rPr>
        <sz val="22"/>
        <color theme="1"/>
        <rFont val="Calibri"/>
      </rPr>
      <t>Não há considerações qualitativas a fazer por enquanto.</t>
    </r>
  </si>
  <si>
    <r>
      <rPr>
        <b/>
        <sz val="22"/>
        <color theme="1"/>
        <rFont val="Calibri"/>
      </rPr>
      <t xml:space="preserve">Ação nº 4: </t>
    </r>
    <r>
      <rPr>
        <sz val="22"/>
        <color theme="1"/>
        <rFont val="Calibri"/>
      </rPr>
      <t>Não há considerações qualitativas a fazer por enquanto.</t>
    </r>
  </si>
  <si>
    <r>
      <rPr>
        <b/>
        <sz val="22"/>
        <color theme="1"/>
        <rFont val="Calibri"/>
      </rPr>
      <t xml:space="preserve">Ação nº 5: </t>
    </r>
    <r>
      <rPr>
        <sz val="22"/>
        <color theme="1"/>
        <rFont val="Calibri"/>
      </rPr>
      <t>Não há considerações qualitativas a fazer por enquanto.</t>
    </r>
  </si>
  <si>
    <r>
      <rPr>
        <b/>
        <sz val="22"/>
        <color theme="1"/>
        <rFont val="Calibri"/>
      </rPr>
      <t xml:space="preserve">Ação nº 6: </t>
    </r>
    <r>
      <rPr>
        <sz val="22"/>
        <color theme="1"/>
        <rFont val="Calibri"/>
      </rPr>
      <t>Um edital de apoio para as equipes de competição foi lançado e teve a participação de 13 equipes</t>
    </r>
  </si>
  <si>
    <r>
      <rPr>
        <b/>
        <sz val="22"/>
        <color theme="1"/>
        <rFont val="Calibri"/>
      </rPr>
      <t xml:space="preserve">Ação nº 7: </t>
    </r>
    <r>
      <rPr>
        <sz val="22"/>
        <color theme="1"/>
        <rFont val="Calibri"/>
      </rPr>
      <t>Não há considerações qualitativas a fazer por enquanto.</t>
    </r>
  </si>
  <si>
    <r>
      <rPr>
        <b/>
        <sz val="22"/>
        <color theme="1"/>
        <rFont val="Calibri"/>
      </rPr>
      <t xml:space="preserve">Ação nº 8: </t>
    </r>
    <r>
      <rPr>
        <sz val="22"/>
        <color theme="1"/>
        <rFont val="Calibri"/>
      </rPr>
      <t>Não há considerações qualitativas a fazer por enquanto.</t>
    </r>
  </si>
  <si>
    <r>
      <rPr>
        <b/>
        <sz val="22"/>
        <color theme="1"/>
        <rFont val="Calibri"/>
      </rPr>
      <t xml:space="preserve">Ação nº 9: </t>
    </r>
    <r>
      <rPr>
        <sz val="22"/>
        <color theme="1"/>
        <rFont val="Calibri"/>
      </rPr>
      <t>Participação na comissão de implementação de atividades de extensão nos cursos de graduação</t>
    </r>
  </si>
  <si>
    <r>
      <rPr>
        <b/>
        <sz val="22"/>
        <color theme="1"/>
        <rFont val="Calibri"/>
      </rPr>
      <t xml:space="preserve">Ação nº 10: </t>
    </r>
    <r>
      <rPr>
        <sz val="22"/>
        <color theme="1"/>
        <rFont val="Calibri"/>
      </rPr>
      <t>Não há considerações qualitativas a fazer por enquanto.</t>
    </r>
  </si>
  <si>
    <r>
      <rPr>
        <b/>
        <sz val="22"/>
        <color theme="1"/>
        <rFont val="Calibri"/>
      </rPr>
      <t xml:space="preserve">Ação nº 11: </t>
    </r>
    <r>
      <rPr>
        <sz val="22"/>
        <color theme="1"/>
        <rFont val="Calibri"/>
      </rPr>
      <t>Não há considerações qualitativas a fazer por enquanto.</t>
    </r>
  </si>
  <si>
    <r>
      <rPr>
        <b/>
        <sz val="22"/>
        <color theme="1"/>
        <rFont val="Calibri"/>
      </rPr>
      <t xml:space="preserve">Ação nº 12: </t>
    </r>
    <r>
      <rPr>
        <sz val="22"/>
        <color theme="1"/>
        <rFont val="Calibri"/>
      </rPr>
      <t>Não há considerações qualitativas a fazer por enquanto.</t>
    </r>
  </si>
  <si>
    <r>
      <rPr>
        <b/>
        <sz val="22"/>
        <color theme="1"/>
        <rFont val="Calibri"/>
      </rPr>
      <t xml:space="preserve">Ação nº 13: </t>
    </r>
    <r>
      <rPr>
        <sz val="22"/>
        <color theme="1"/>
        <rFont val="Calibri"/>
      </rPr>
      <t>Não há considerações qualitativas a fazer por enquanto.</t>
    </r>
  </si>
  <si>
    <r>
      <rPr>
        <b/>
        <sz val="22"/>
        <color theme="1"/>
        <rFont val="Calibri"/>
      </rPr>
      <t xml:space="preserve">Ação nº 14: </t>
    </r>
    <r>
      <rPr>
        <sz val="22"/>
        <color theme="1"/>
        <rFont val="Calibri"/>
      </rPr>
      <t>Não há considerações qualitativas a fazer por enquanto.</t>
    </r>
  </si>
  <si>
    <r>
      <rPr>
        <b/>
        <sz val="22"/>
        <color theme="1"/>
        <rFont val="Calibri"/>
      </rPr>
      <t xml:space="preserve">Ação nº 15: </t>
    </r>
    <r>
      <rPr>
        <sz val="22"/>
        <color theme="1"/>
        <rFont val="Calibri"/>
      </rPr>
      <t>Participação na comissão de implementação de atividades de extensão nos cursos de graduação</t>
    </r>
  </si>
  <si>
    <r>
      <rPr>
        <b/>
        <sz val="22"/>
        <color theme="1"/>
        <rFont val="Calibri"/>
      </rPr>
      <t xml:space="preserve">Ação nº 16: </t>
    </r>
    <r>
      <rPr>
        <sz val="22"/>
        <color theme="1"/>
        <rFont val="Calibri"/>
      </rPr>
      <t>Não há considerações qualitativas a fazer por enquanto.</t>
    </r>
  </si>
  <si>
    <r>
      <rPr>
        <b/>
        <sz val="22"/>
        <color theme="1"/>
        <rFont val="Calibri"/>
      </rPr>
      <t xml:space="preserve">Ação nº 17: </t>
    </r>
    <r>
      <rPr>
        <sz val="22"/>
        <color theme="1"/>
        <rFont val="Calibri"/>
      </rPr>
      <t>Não há considerações qualitativas a fazer por enquanto.</t>
    </r>
  </si>
  <si>
    <r>
      <rPr>
        <b/>
        <sz val="22"/>
        <color theme="1"/>
        <rFont val="Calibri"/>
      </rPr>
      <t xml:space="preserve">Ação nº 18: </t>
    </r>
    <r>
      <rPr>
        <sz val="22"/>
        <color theme="1"/>
        <rFont val="Calibri"/>
      </rPr>
      <t>A Política de Desenvolvimento de Coleções já foi aprovada na Congregação PROEN.</t>
    </r>
  </si>
  <si>
    <r>
      <rPr>
        <sz val="18"/>
        <color rgb="FF003300"/>
        <rFont val="Calibri"/>
      </rPr>
      <t xml:space="preserve">Todo risco classificado como do tipo "integridade" deverá ser </t>
    </r>
    <r>
      <rPr>
        <sz val="18"/>
        <color rgb="FF003300"/>
        <rFont val="Calibri"/>
      </rPr>
      <t xml:space="preserve">reportado ao Comitê </t>
    </r>
    <r>
      <rPr>
        <sz val="18"/>
        <color rgb="FF003300"/>
        <rFont val="Calibri"/>
      </rPr>
      <t>de Governança, Integridade, Gestão de Riscos e Controles Internos</t>
    </r>
  </si>
  <si>
    <t>A política de acolhimento pode demandar diferentes profissionais não só para sua criação como para execução</t>
  </si>
  <si>
    <t>Falta de pessoal para realizar a tarefa</t>
  </si>
  <si>
    <t>A política não ser implementada</t>
  </si>
  <si>
    <t>Caso não tenha pessoal suficiente, deve-se criar mecanismos simplificados</t>
  </si>
  <si>
    <t>A política de combate a retenção e evasão pode demandar diferentes profissionais para estudo e execução</t>
  </si>
  <si>
    <t>Falta de pessoal técnico para coleta e análise dos dados</t>
  </si>
  <si>
    <t>O fórum demanda pessoal para desenvolvimento e acompanhamento dos trabalhos</t>
  </si>
  <si>
    <t>O fórum não ser implementado</t>
  </si>
  <si>
    <t>As parcerias dependem de interações externas</t>
  </si>
  <si>
    <t xml:space="preserve">Falta de interesse de parceria pelas instituições </t>
  </si>
  <si>
    <t>As parceriais não serem feitas</t>
  </si>
  <si>
    <t>Caso não tenha recursos, propor projetos internos</t>
  </si>
  <si>
    <t>A proposta de institucionalização demanda profissionais para elaboração</t>
  </si>
  <si>
    <t>A proposta de política de ensino demanda profissionais para elaboração</t>
  </si>
  <si>
    <t>Priorizar essa atividade no setor</t>
  </si>
  <si>
    <t>A comissão de integração demanda profissionais para participação</t>
  </si>
  <si>
    <t xml:space="preserve">A comissão não realizar as tarefas </t>
  </si>
  <si>
    <t xml:space="preserve">Popor a Pró-Reitoria adjunta como integrande da comissão </t>
  </si>
  <si>
    <t>A proposta de integração demanda profissionais para elaboração</t>
  </si>
  <si>
    <t>Solicitar apoio da PROPE e PROAE para elaboração da proposta</t>
  </si>
  <si>
    <t>A defesa dos programas depende de disponibilidade orçamentária</t>
  </si>
  <si>
    <t>Falta de orçamento para realizar a ação</t>
  </si>
  <si>
    <t>Não ter recurso para os programas</t>
  </si>
  <si>
    <t>Solicitar apoio da PPLAN para aquisição de recursos</t>
  </si>
  <si>
    <t xml:space="preserve">A captação de recursos externos depende de outros órgãos </t>
  </si>
  <si>
    <t>Não ter oportunidades de solicitação de recursos</t>
  </si>
  <si>
    <t>Não ter recursos para financiamento</t>
  </si>
  <si>
    <t>O projeto depende de profissionais para elaboração e das pessoas para a participação coletiva</t>
  </si>
  <si>
    <t>Não ter pessoal para realizar a condução</t>
  </si>
  <si>
    <t>Não elaborar o projeto e de forma coletiva</t>
  </si>
  <si>
    <t>A construção depende de ações de profissionais e envolvimento dos cursos</t>
  </si>
  <si>
    <t>Não ter as metodologias elaboradas e de forma colaborativa</t>
  </si>
  <si>
    <t>Não conseguir conduzir de forma participativa</t>
  </si>
  <si>
    <t>As estratégias podem demandar recursos financeiros</t>
  </si>
  <si>
    <t>Não ter recursos financeiros disponíveis</t>
  </si>
  <si>
    <t>Não conseguir elaborar as estratégias</t>
  </si>
  <si>
    <t>A captação de recursos depende de outros órgãos</t>
  </si>
  <si>
    <t>Não ter os recursos disponíveis</t>
  </si>
  <si>
    <t>Realizada</t>
  </si>
  <si>
    <t>Não realizada</t>
  </si>
  <si>
    <t>Risco Operacional</t>
  </si>
  <si>
    <t>Risco de imagem/Reputação do órgão</t>
  </si>
  <si>
    <t>Risco Legal</t>
  </si>
  <si>
    <t>Risco Financeiro / Orçamentário</t>
  </si>
  <si>
    <t>#ERROR!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</si>
</sst>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yyyy"/>
    <numFmt numFmtId="165" formatCode="&quot;R$&quot;\ #,##0.00"/>
  </numFmts>
  <fonts count="89">
    <font>
      <sz val="11"/>
      <color rgb="FF003300"/>
      <name val="Calibri"/>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993300"/>
      <name val="Arial"/>
    </font>
    <font>
      <sz val="20"/>
      <color rgb="FF003300"/>
      <name val="Arial"/>
    </font>
    <font>
      <u/>
      <sz val="24"/>
      <color theme="1"/>
      <name val="Calibri"/>
    </font>
    <font>
      <sz val="14"/>
      <color rgb="FF003300"/>
      <name val="Calibri"/>
    </font>
    <font>
      <b/>
      <sz val="14"/>
      <color rgb="FF003300"/>
      <name val="Calibri"/>
    </font>
    <font>
      <sz val="14"/>
      <color rgb="FF003366"/>
      <name val="Calibri"/>
    </font>
    <font>
      <sz val="11"/>
      <color rgb="FF003366"/>
      <name val="Calibri"/>
    </font>
    <font>
      <sz val="14"/>
      <color rgb="FF1F3864"/>
      <name val="Calibri"/>
    </font>
    <font>
      <sz val="11"/>
      <color theme="1"/>
      <name val="Calibri"/>
    </font>
    <font>
      <b/>
      <sz val="12"/>
      <color theme="1"/>
      <name val="Calibri"/>
    </font>
    <font>
      <b/>
      <sz val="11"/>
      <color theme="1"/>
      <name val="Calibri"/>
    </font>
    <font>
      <b/>
      <sz val="48"/>
      <color theme="1"/>
      <name val="Calibri"/>
    </font>
    <font>
      <b/>
      <sz val="25"/>
      <color theme="1"/>
      <name val="Calibri"/>
    </font>
    <font>
      <b/>
      <sz val="16"/>
      <color theme="1"/>
      <name val="Calibri"/>
    </font>
    <font>
      <sz val="16"/>
      <color rgb="FFFF0000"/>
      <name val="Calibri"/>
    </font>
    <font>
      <b/>
      <sz val="36"/>
      <color theme="1"/>
      <name val="Calibri"/>
    </font>
    <font>
      <b/>
      <sz val="72"/>
      <color rgb="FF44546A"/>
      <name val="Calibri"/>
    </font>
    <font>
      <b/>
      <sz val="22"/>
      <color rgb="FF003300"/>
      <name val="Calibri"/>
    </font>
    <font>
      <b/>
      <sz val="11"/>
      <color rgb="FF003300"/>
      <name val="Calibri"/>
    </font>
    <font>
      <b/>
      <sz val="28"/>
      <color theme="1"/>
      <name val="Calibri"/>
    </font>
    <font>
      <b/>
      <sz val="20"/>
      <color theme="1"/>
      <name val="Calibri"/>
    </font>
    <font>
      <sz val="26"/>
      <color rgb="FF003300"/>
      <name val="Calibri"/>
    </font>
    <font>
      <b/>
      <sz val="18"/>
      <color theme="1"/>
      <name val="Calibri"/>
    </font>
    <font>
      <sz val="18"/>
      <color theme="1"/>
      <name val="Calibri"/>
    </font>
    <font>
      <sz val="18"/>
      <color theme="1"/>
      <name val="Docs-Calibri"/>
    </font>
    <font>
      <sz val="18"/>
      <color rgb="FF000000"/>
      <name val="Calibri"/>
    </font>
    <font>
      <sz val="26"/>
      <color theme="1"/>
      <name val="Calibri"/>
    </font>
    <font>
      <sz val="22"/>
      <color theme="1"/>
      <name val="Calibri"/>
    </font>
    <font>
      <sz val="18"/>
      <color rgb="FF000000"/>
      <name val="Docs-Calibri"/>
    </font>
    <font>
      <b/>
      <sz val="18"/>
      <color rgb="FFFF0000"/>
      <name val="Calibri"/>
    </font>
    <font>
      <b/>
      <sz val="28"/>
      <color rgb="FF003366"/>
      <name val="Calibri"/>
    </font>
    <font>
      <b/>
      <sz val="26"/>
      <color theme="1"/>
      <name val="Calibri"/>
    </font>
    <font>
      <b/>
      <sz val="26"/>
      <color rgb="FF333399"/>
      <name val="Calibri"/>
    </font>
    <font>
      <b/>
      <sz val="32"/>
      <color theme="1"/>
      <name val="Calibri"/>
    </font>
    <font>
      <b/>
      <sz val="22"/>
      <color theme="1"/>
      <name val="Calibri"/>
    </font>
    <font>
      <b/>
      <sz val="21"/>
      <color rgb="FF000000"/>
      <name val="Calibri"/>
    </font>
    <font>
      <b/>
      <sz val="20"/>
      <color rgb="FF000000"/>
      <name val="Calibri"/>
    </font>
    <font>
      <b/>
      <sz val="24"/>
      <color theme="1"/>
      <name val="Calibri"/>
    </font>
    <font>
      <b/>
      <sz val="20"/>
      <color rgb="FF003300"/>
      <name val="Calibri"/>
    </font>
    <font>
      <b/>
      <sz val="26"/>
      <color rgb="FF44546A"/>
      <name val="Calibri"/>
    </font>
    <font>
      <b/>
      <sz val="20"/>
      <color rgb="FFFF0000"/>
      <name val="Calibri"/>
    </font>
    <font>
      <sz val="26"/>
      <color rgb="FFFF0000"/>
      <name val="Calibri"/>
    </font>
    <font>
      <sz val="22"/>
      <color rgb="FF003300"/>
      <name val="Calibri"/>
    </font>
    <font>
      <b/>
      <u/>
      <sz val="22"/>
      <color rgb="FF003300"/>
      <name val="Calibri"/>
    </font>
    <font>
      <sz val="48"/>
      <color rgb="FF003300"/>
      <name val="Calibri"/>
    </font>
    <font>
      <sz val="24"/>
      <color rgb="FF003300"/>
      <name val="Calibri"/>
    </font>
    <font>
      <sz val="20"/>
      <color rgb="FFFF0000"/>
      <name val="Calibri"/>
    </font>
    <font>
      <b/>
      <sz val="18"/>
      <color rgb="FF000000"/>
      <name val="Calibri"/>
    </font>
    <font>
      <b/>
      <sz val="22"/>
      <color rgb="FF000000"/>
      <name val="Calibri"/>
    </font>
    <font>
      <b/>
      <sz val="26"/>
      <color rgb="FF003300"/>
      <name val="Calibri"/>
    </font>
    <font>
      <sz val="18"/>
      <color rgb="FF003300"/>
      <name val="Calibri"/>
    </font>
    <font>
      <b/>
      <sz val="16"/>
      <color rgb="FF003300"/>
      <name val="Calibri"/>
    </font>
    <font>
      <sz val="16"/>
      <color rgb="FF003300"/>
      <name val="Calibri"/>
    </font>
    <font>
      <b/>
      <sz val="14"/>
      <color theme="1"/>
      <name val="Calibri"/>
    </font>
    <font>
      <sz val="14"/>
      <color theme="1"/>
      <name val="Calibri"/>
    </font>
    <font>
      <sz val="14"/>
      <color rgb="FF333333"/>
      <name val="Calibri"/>
    </font>
    <font>
      <sz val="14"/>
      <color rgb="FF000000"/>
      <name val="Calibri"/>
    </font>
    <font>
      <sz val="11"/>
      <color rgb="FF000000"/>
      <name val="Calibri"/>
    </font>
    <font>
      <sz val="20"/>
      <color rgb="FF003300"/>
      <name val="Calibri"/>
    </font>
    <font>
      <b/>
      <sz val="18"/>
      <color rgb="FF003300"/>
      <name val="Calibri"/>
    </font>
    <font>
      <b/>
      <sz val="48"/>
      <color rgb="FF003300"/>
      <name val="Calibri"/>
    </font>
    <font>
      <sz val="25"/>
      <color rgb="FF003300"/>
      <name val="Calibri"/>
    </font>
    <font>
      <b/>
      <sz val="36"/>
      <color rgb="FF003300"/>
      <name val="Calibri"/>
    </font>
    <font>
      <sz val="11"/>
      <color rgb="FF000000"/>
      <name val="Calibri"/>
    </font>
    <font>
      <b/>
      <sz val="32"/>
      <color rgb="FF333399"/>
      <name val="Calibri"/>
    </font>
    <font>
      <b/>
      <sz val="24"/>
      <color rgb="FF003300"/>
      <name val="Calibri"/>
    </font>
    <font>
      <sz val="11"/>
      <color rgb="FFFFCC99"/>
      <name val="Calibri"/>
    </font>
    <font>
      <sz val="24"/>
      <color theme="1"/>
      <name val="Calibri"/>
    </font>
    <font>
      <sz val="11"/>
      <color rgb="FFFF9900"/>
      <name val="Calibri"/>
    </font>
    <font>
      <u/>
      <sz val="18"/>
      <color rgb="FF003300"/>
      <name val="Calibri"/>
    </font>
    <font>
      <sz val="18"/>
      <color rgb="FF666699"/>
      <name val="Calibri"/>
    </font>
    <font>
      <sz val="11"/>
      <color theme="1"/>
      <name val="Calibri"/>
    </font>
    <font>
      <sz val="21"/>
      <color rgb="FF000000"/>
      <name val="Calibri"/>
    </font>
    <font>
      <sz val="20"/>
      <color rgb="FF000000"/>
      <name val="Calibri"/>
    </font>
    <font>
      <sz val="18"/>
      <color rgb="FFFF0000"/>
      <name val="Calibri"/>
    </font>
    <font>
      <sz val="20"/>
      <color theme="1"/>
      <name val="Calibri"/>
    </font>
    <font>
      <b/>
      <sz val="26"/>
      <color rgb="FFFF0000"/>
      <name val="Calibri"/>
    </font>
    <font>
      <u/>
      <sz val="18"/>
      <color rgb="FF1155CC"/>
      <name val="Calibri"/>
    </font>
  </fonts>
  <fills count="13">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FFE599"/>
        <bgColor rgb="FFFFE599"/>
      </patternFill>
    </fill>
    <fill>
      <patternFill patternType="solid">
        <fgColor rgb="FFFFFF99"/>
        <bgColor rgb="FFFFFF99"/>
      </patternFill>
    </fill>
    <fill>
      <patternFill patternType="solid">
        <fgColor rgb="FFBDD6EE"/>
        <bgColor rgb="FFBDD6EE"/>
      </patternFill>
    </fill>
    <fill>
      <patternFill patternType="solid">
        <fgColor rgb="FFFEF2CB"/>
        <bgColor rgb="FFFEF2CB"/>
      </patternFill>
    </fill>
    <fill>
      <patternFill patternType="solid">
        <fgColor rgb="FFFFFF00"/>
        <bgColor rgb="FFFFFF00"/>
      </patternFill>
    </fill>
    <fill>
      <patternFill patternType="solid">
        <fgColor rgb="FFFFCC99"/>
        <bgColor rgb="FFFFCC99"/>
      </patternFill>
    </fill>
    <fill>
      <patternFill patternType="solid">
        <fgColor rgb="FFFFD966"/>
        <bgColor rgb="FFFFD966"/>
      </patternFill>
    </fill>
  </fills>
  <borders count="75">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diagonal/>
    </border>
    <border>
      <left/>
      <right/>
      <top style="thin">
        <color rgb="FF003300"/>
      </top>
      <bottom style="thin">
        <color rgb="FF003300"/>
      </bottom>
      <diagonal/>
    </border>
    <border>
      <left style="thin">
        <color rgb="FF000000"/>
      </left>
      <right/>
      <top style="thin">
        <color rgb="FF000000"/>
      </top>
      <bottom style="thin">
        <color rgb="FF003300"/>
      </bottom>
      <diagonal/>
    </border>
    <border>
      <left style="thin">
        <color rgb="FF000000"/>
      </left>
      <right/>
      <top/>
      <bottom/>
      <diagonal/>
    </border>
  </borders>
  <cellStyleXfs count="1">
    <xf numFmtId="0" fontId="0" fillId="0" borderId="0"/>
  </cellStyleXfs>
  <cellXfs count="379">
    <xf numFmtId="0" fontId="0" fillId="0" borderId="0" xfId="0" applyFont="1" applyAlignment="1"/>
    <xf numFmtId="0" fontId="1" fillId="2" borderId="1" xfId="0" applyFont="1" applyFill="1" applyBorder="1" applyAlignment="1">
      <alignment horizontal="left" vertical="center"/>
    </xf>
    <xf numFmtId="0" fontId="4" fillId="0" borderId="0" xfId="0" applyFont="1" applyAlignment="1">
      <alignment horizontal="left" vertical="center"/>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xf>
    <xf numFmtId="0" fontId="8" fillId="2" borderId="8"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3" fillId="2" borderId="1" xfId="0" applyFont="1" applyFill="1" applyBorder="1" applyAlignment="1">
      <alignment horizontal="left" vertical="center"/>
    </xf>
    <xf numFmtId="0" fontId="14" fillId="0" borderId="0" xfId="0" applyFont="1" applyAlignment="1">
      <alignment vertical="center"/>
    </xf>
    <xf numFmtId="0" fontId="14" fillId="0" borderId="0" xfId="0" applyFont="1" applyAlignment="1">
      <alignment horizontal="center" vertical="center"/>
    </xf>
    <xf numFmtId="0" fontId="0" fillId="0" borderId="0" xfId="0" applyFont="1" applyAlignment="1">
      <alignment vertical="center"/>
    </xf>
    <xf numFmtId="0" fontId="0" fillId="0" borderId="0" xfId="0" applyFont="1" applyAlignment="1">
      <alignment horizontal="center" vertical="center"/>
    </xf>
    <xf numFmtId="0" fontId="16" fillId="0" borderId="24" xfId="0" applyFont="1" applyBorder="1" applyAlignment="1">
      <alignment vertical="center"/>
    </xf>
    <xf numFmtId="0" fontId="17" fillId="0" borderId="24" xfId="0" applyFont="1" applyBorder="1" applyAlignment="1">
      <alignment vertical="center"/>
    </xf>
    <xf numFmtId="0" fontId="15" fillId="0" borderId="8" xfId="0" applyFont="1" applyBorder="1" applyAlignment="1">
      <alignment vertical="center"/>
    </xf>
    <xf numFmtId="0" fontId="18" fillId="0" borderId="8" xfId="0" applyFont="1" applyBorder="1" applyAlignment="1">
      <alignment vertical="center"/>
    </xf>
    <xf numFmtId="0" fontId="14" fillId="2" borderId="1" xfId="0" applyFont="1" applyFill="1" applyBorder="1" applyAlignment="1">
      <alignment vertical="center"/>
    </xf>
    <xf numFmtId="0" fontId="15" fillId="2" borderId="1" xfId="0" applyFont="1" applyFill="1" applyBorder="1" applyAlignment="1">
      <alignment horizontal="center" vertical="center" wrapText="1"/>
    </xf>
    <xf numFmtId="0" fontId="19" fillId="2" borderId="1" xfId="0" applyFont="1" applyFill="1" applyBorder="1" applyAlignment="1">
      <alignment vertical="center"/>
    </xf>
    <xf numFmtId="0" fontId="14" fillId="2" borderId="1" xfId="0" applyFont="1" applyFill="1" applyBorder="1" applyAlignment="1">
      <alignment horizontal="center" vertical="center"/>
    </xf>
    <xf numFmtId="0" fontId="0" fillId="2" borderId="1" xfId="0" applyFont="1" applyFill="1" applyBorder="1" applyAlignment="1">
      <alignment vertical="center"/>
    </xf>
    <xf numFmtId="0" fontId="15" fillId="0" borderId="24" xfId="0" applyFont="1" applyBorder="1" applyAlignment="1">
      <alignment vertical="center"/>
    </xf>
    <xf numFmtId="0" fontId="16" fillId="0" borderId="6" xfId="0" applyFont="1" applyBorder="1" applyAlignment="1">
      <alignment vertical="center" wrapText="1"/>
    </xf>
    <xf numFmtId="0" fontId="16" fillId="0" borderId="6" xfId="0" applyFont="1" applyBorder="1" applyAlignment="1">
      <alignment vertical="center" wrapText="1"/>
    </xf>
    <xf numFmtId="0" fontId="14" fillId="0" borderId="6" xfId="0" applyFont="1" applyBorder="1" applyAlignment="1">
      <alignment vertical="center"/>
    </xf>
    <xf numFmtId="0" fontId="0" fillId="2" borderId="1" xfId="0" applyFont="1" applyFill="1" applyBorder="1" applyAlignment="1"/>
    <xf numFmtId="0" fontId="21" fillId="2" borderId="1" xfId="0" applyFont="1" applyFill="1" applyBorder="1" applyAlignment="1"/>
    <xf numFmtId="0" fontId="0" fillId="2" borderId="1" xfId="0" applyFont="1" applyFill="1" applyBorder="1" applyAlignment="1">
      <alignment horizontal="center"/>
    </xf>
    <xf numFmtId="0" fontId="24" fillId="2" borderId="1" xfId="0" applyFont="1" applyFill="1" applyBorder="1" applyAlignment="1"/>
    <xf numFmtId="0" fontId="25" fillId="2" borderId="1" xfId="0" applyFont="1" applyFill="1" applyBorder="1" applyAlignment="1"/>
    <xf numFmtId="0" fontId="0" fillId="2" borderId="1" xfId="0" applyFont="1" applyFill="1" applyBorder="1" applyAlignment="1">
      <alignment horizontal="left"/>
    </xf>
    <xf numFmtId="0" fontId="28" fillId="2" borderId="1" xfId="0" applyFont="1" applyFill="1" applyBorder="1" applyAlignment="1"/>
    <xf numFmtId="0" fontId="29" fillId="2" borderId="1" xfId="0" applyFont="1" applyFill="1" applyBorder="1" applyAlignment="1">
      <alignment horizontal="center"/>
    </xf>
    <xf numFmtId="0" fontId="30" fillId="2" borderId="8" xfId="0" applyFont="1" applyFill="1" applyBorder="1" applyAlignment="1">
      <alignment horizontal="center" vertical="center"/>
    </xf>
    <xf numFmtId="0" fontId="31" fillId="2" borderId="8" xfId="0" applyFont="1" applyFill="1" applyBorder="1" applyAlignment="1">
      <alignment horizontal="center" vertical="center" wrapText="1"/>
    </xf>
    <xf numFmtId="0" fontId="0" fillId="0" borderId="0" xfId="0" applyFont="1" applyAlignment="1"/>
    <xf numFmtId="0" fontId="32" fillId="2" borderId="8" xfId="0" applyFont="1" applyFill="1" applyBorder="1" applyAlignment="1">
      <alignment horizontal="center" vertical="center"/>
    </xf>
    <xf numFmtId="0" fontId="33" fillId="2" borderId="31"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35" fillId="5" borderId="0" xfId="0" applyFont="1" applyFill="1" applyAlignment="1">
      <alignment horizontal="center"/>
    </xf>
    <xf numFmtId="0" fontId="34" fillId="5" borderId="8" xfId="0" applyFont="1" applyFill="1" applyBorder="1" applyAlignment="1">
      <alignment horizontal="left" wrapText="1"/>
    </xf>
    <xf numFmtId="0" fontId="33" fillId="2" borderId="7" xfId="0" applyFont="1" applyFill="1" applyBorder="1" applyAlignment="1">
      <alignment horizontal="left" vertical="center" wrapText="1"/>
    </xf>
    <xf numFmtId="0" fontId="36" fillId="5" borderId="0" xfId="0" applyFont="1" applyFill="1" applyAlignment="1"/>
    <xf numFmtId="0" fontId="32" fillId="6" borderId="8" xfId="0" applyFont="1" applyFill="1" applyBorder="1" applyAlignment="1">
      <alignment horizontal="center" vertical="center"/>
    </xf>
    <xf numFmtId="0" fontId="33" fillId="6" borderId="7" xfId="0" applyFont="1" applyFill="1" applyBorder="1" applyAlignment="1">
      <alignment horizontal="left" vertical="center" wrapText="1"/>
    </xf>
    <xf numFmtId="0" fontId="34" fillId="6" borderId="8" xfId="0" applyFont="1" applyFill="1" applyBorder="1" applyAlignment="1">
      <alignment horizontal="center" vertical="center" wrapText="1"/>
    </xf>
    <xf numFmtId="0" fontId="0" fillId="6" borderId="1" xfId="0" applyFont="1" applyFill="1" applyBorder="1" applyAlignment="1">
      <alignment horizontal="center"/>
    </xf>
    <xf numFmtId="0" fontId="0" fillId="6" borderId="0" xfId="0" applyFont="1" applyFill="1" applyAlignment="1"/>
    <xf numFmtId="164" fontId="34" fillId="2" borderId="8" xfId="0" applyNumberFormat="1" applyFont="1" applyFill="1" applyBorder="1" applyAlignment="1">
      <alignment horizontal="center" vertical="center" wrapText="1"/>
    </xf>
    <xf numFmtId="0" fontId="33" fillId="2" borderId="8" xfId="0" applyFont="1" applyFill="1" applyBorder="1" applyAlignment="1">
      <alignment horizontal="left" vertical="center" wrapText="1"/>
    </xf>
    <xf numFmtId="0" fontId="34" fillId="2" borderId="8" xfId="0" applyFont="1" applyFill="1" applyBorder="1" applyAlignment="1">
      <alignment horizontal="center" vertical="center"/>
    </xf>
    <xf numFmtId="0" fontId="0" fillId="2" borderId="3" xfId="0" applyFont="1" applyFill="1" applyBorder="1" applyAlignment="1">
      <alignment horizontal="center"/>
    </xf>
    <xf numFmtId="0" fontId="37" fillId="2" borderId="8" xfId="0" applyFont="1" applyFill="1" applyBorder="1" applyAlignment="1">
      <alignment horizontal="center" vertical="center"/>
    </xf>
    <xf numFmtId="0" fontId="36" fillId="5" borderId="8" xfId="0" applyFont="1" applyFill="1" applyBorder="1" applyAlignment="1">
      <alignment horizontal="center"/>
    </xf>
    <xf numFmtId="0" fontId="34" fillId="2" borderId="8" xfId="0" applyFont="1" applyFill="1" applyBorder="1" applyAlignment="1">
      <alignment horizontal="center" vertical="center" wrapText="1"/>
    </xf>
    <xf numFmtId="0" fontId="34" fillId="5" borderId="8" xfId="0" applyFont="1" applyFill="1" applyBorder="1" applyAlignment="1">
      <alignment horizontal="center"/>
    </xf>
    <xf numFmtId="0" fontId="38" fillId="2" borderId="8" xfId="0" applyFont="1" applyFill="1" applyBorder="1" applyAlignment="1">
      <alignment horizontal="center" vertical="center"/>
    </xf>
    <xf numFmtId="0" fontId="39" fillId="5" borderId="8" xfId="0" applyFont="1" applyFill="1" applyBorder="1" applyAlignment="1">
      <alignment horizontal="center"/>
    </xf>
    <xf numFmtId="0" fontId="0" fillId="2" borderId="32" xfId="0" applyFont="1" applyFill="1" applyBorder="1" applyAlignment="1"/>
    <xf numFmtId="0" fontId="21" fillId="2" borderId="32" xfId="0" applyFont="1" applyFill="1" applyBorder="1" applyAlignment="1"/>
    <xf numFmtId="0" fontId="28" fillId="2" borderId="32" xfId="0" applyFont="1" applyFill="1" applyBorder="1" applyAlignment="1"/>
    <xf numFmtId="0" fontId="28" fillId="2" borderId="32" xfId="0" applyFont="1" applyFill="1" applyBorder="1" applyAlignment="1">
      <alignment horizontal="right"/>
    </xf>
    <xf numFmtId="0" fontId="0" fillId="2" borderId="32" xfId="0" applyFont="1" applyFill="1" applyBorder="1" applyAlignment="1">
      <alignment horizontal="center"/>
    </xf>
    <xf numFmtId="0" fontId="40" fillId="2" borderId="33" xfId="0" applyFont="1" applyFill="1" applyBorder="1" applyAlignment="1"/>
    <xf numFmtId="0" fontId="29" fillId="2" borderId="10" xfId="0" applyFont="1" applyFill="1" applyBorder="1" applyAlignment="1"/>
    <xf numFmtId="0" fontId="29" fillId="2" borderId="1" xfId="0" applyFont="1" applyFill="1" applyBorder="1" applyAlignment="1"/>
    <xf numFmtId="0" fontId="40" fillId="2" borderId="34" xfId="0" applyFont="1" applyFill="1" applyBorder="1" applyAlignment="1"/>
    <xf numFmtId="0" fontId="0" fillId="2" borderId="12" xfId="0" applyFont="1" applyFill="1" applyBorder="1" applyAlignment="1"/>
    <xf numFmtId="0" fontId="40" fillId="2" borderId="35" xfId="0" applyFont="1" applyFill="1" applyBorder="1" applyAlignment="1"/>
    <xf numFmtId="0" fontId="28" fillId="2" borderId="36" xfId="0" applyFont="1" applyFill="1" applyBorder="1" applyAlignment="1"/>
    <xf numFmtId="0" fontId="28" fillId="2" borderId="1" xfId="0" applyFont="1" applyFill="1" applyBorder="1" applyAlignment="1">
      <alignment horizontal="right"/>
    </xf>
    <xf numFmtId="0" fontId="33" fillId="2" borderId="1" xfId="0" applyFont="1" applyFill="1" applyBorder="1" applyAlignment="1"/>
    <xf numFmtId="0" fontId="0" fillId="2" borderId="37" xfId="0" applyFont="1" applyFill="1" applyBorder="1" applyAlignment="1"/>
    <xf numFmtId="0" fontId="33" fillId="2" borderId="37" xfId="0" applyFont="1" applyFill="1" applyBorder="1" applyAlignment="1"/>
    <xf numFmtId="0" fontId="28" fillId="2" borderId="37" xfId="0" applyFont="1" applyFill="1" applyBorder="1" applyAlignment="1"/>
    <xf numFmtId="0" fontId="28" fillId="2" borderId="37" xfId="0" applyFont="1" applyFill="1" applyBorder="1" applyAlignment="1">
      <alignment horizontal="right"/>
    </xf>
    <xf numFmtId="0" fontId="0" fillId="2" borderId="37" xfId="0" applyFont="1" applyFill="1" applyBorder="1" applyAlignment="1">
      <alignment horizontal="center"/>
    </xf>
    <xf numFmtId="0" fontId="0" fillId="0" borderId="29" xfId="0" applyFont="1" applyBorder="1" applyAlignment="1"/>
    <xf numFmtId="0" fontId="30" fillId="2" borderId="1" xfId="0" applyFont="1" applyFill="1" applyBorder="1" applyAlignment="1">
      <alignment horizontal="center" wrapText="1"/>
    </xf>
    <xf numFmtId="0" fontId="41" fillId="2" borderId="1" xfId="0" applyFont="1" applyFill="1" applyBorder="1" applyAlignment="1">
      <alignment horizontal="center" wrapText="1"/>
    </xf>
    <xf numFmtId="0" fontId="42" fillId="2" borderId="1" xfId="0" applyFont="1" applyFill="1" applyBorder="1" applyAlignment="1">
      <alignment horizontal="left"/>
    </xf>
    <xf numFmtId="14" fontId="43" fillId="2" borderId="1" xfId="0" applyNumberFormat="1" applyFont="1" applyFill="1" applyBorder="1" applyAlignment="1">
      <alignment horizontal="left"/>
    </xf>
    <xf numFmtId="0" fontId="42" fillId="2" borderId="1" xfId="0" applyFont="1" applyFill="1" applyBorder="1" applyAlignment="1">
      <alignment horizontal="center"/>
    </xf>
    <xf numFmtId="0" fontId="43" fillId="2" borderId="1" xfId="0" applyFont="1" applyFill="1" applyBorder="1" applyAlignment="1">
      <alignment horizontal="center"/>
    </xf>
    <xf numFmtId="0" fontId="45" fillId="2" borderId="1" xfId="0" applyFont="1" applyFill="1" applyBorder="1" applyAlignment="1"/>
    <xf numFmtId="0" fontId="46" fillId="5" borderId="0" xfId="0" applyFont="1" applyFill="1" applyAlignment="1">
      <alignment horizontal="left"/>
    </xf>
    <xf numFmtId="0" fontId="47" fillId="5" borderId="0" xfId="0" applyFont="1" applyFill="1" applyAlignment="1">
      <alignment horizontal="left"/>
    </xf>
    <xf numFmtId="0" fontId="45" fillId="2" borderId="1" xfId="0" applyFont="1" applyFill="1" applyBorder="1" applyAlignment="1"/>
    <xf numFmtId="0" fontId="48" fillId="2" borderId="1" xfId="0" applyFont="1" applyFill="1" applyBorder="1" applyAlignment="1"/>
    <xf numFmtId="0" fontId="31" fillId="8" borderId="16" xfId="0" applyFont="1" applyFill="1" applyBorder="1" applyAlignment="1">
      <alignment horizontal="center" vertical="center" wrapText="1"/>
    </xf>
    <xf numFmtId="0" fontId="49" fillId="8" borderId="16" xfId="0" applyFont="1" applyFill="1" applyBorder="1" applyAlignment="1">
      <alignment horizontal="center" vertical="center" wrapText="1"/>
    </xf>
    <xf numFmtId="0" fontId="42" fillId="8" borderId="8" xfId="0" applyFont="1" applyFill="1" applyBorder="1" applyAlignment="1">
      <alignment horizontal="center" vertical="center"/>
    </xf>
    <xf numFmtId="9" fontId="50" fillId="8" borderId="8" xfId="0" applyNumberFormat="1" applyFont="1" applyFill="1" applyBorder="1" applyAlignment="1">
      <alignment horizontal="center" vertical="center"/>
    </xf>
    <xf numFmtId="0" fontId="42" fillId="8" borderId="33" xfId="0" applyFont="1" applyFill="1" applyBorder="1" applyAlignment="1">
      <alignment horizontal="center" vertical="center" wrapText="1"/>
    </xf>
    <xf numFmtId="0" fontId="31" fillId="8" borderId="8" xfId="0" applyFont="1" applyFill="1" applyBorder="1" applyAlignment="1">
      <alignment horizontal="center" vertical="center" wrapText="1"/>
    </xf>
    <xf numFmtId="165" fontId="51" fillId="8" borderId="33" xfId="0" applyNumberFormat="1" applyFont="1" applyFill="1" applyBorder="1" applyAlignment="1">
      <alignment horizontal="center" vertical="center" wrapText="1"/>
    </xf>
    <xf numFmtId="165" fontId="52" fillId="8" borderId="8" xfId="0" applyNumberFormat="1" applyFont="1" applyFill="1" applyBorder="1" applyAlignment="1">
      <alignment horizontal="center" vertical="center"/>
    </xf>
    <xf numFmtId="0" fontId="28" fillId="2" borderId="0" xfId="0" applyFont="1" applyFill="1" applyAlignment="1"/>
    <xf numFmtId="46" fontId="53" fillId="2" borderId="0" xfId="0" applyNumberFormat="1" applyFont="1" applyFill="1" applyAlignment="1">
      <alignment horizontal="left" vertical="top" wrapText="1"/>
    </xf>
    <xf numFmtId="165" fontId="31" fillId="8" borderId="33" xfId="0" applyNumberFormat="1" applyFont="1" applyFill="1" applyBorder="1" applyAlignment="1">
      <alignment horizontal="center" vertical="center" wrapText="1"/>
    </xf>
    <xf numFmtId="165" fontId="37" fillId="8" borderId="8" xfId="0" applyNumberFormat="1" applyFont="1" applyFill="1" applyBorder="1" applyAlignment="1">
      <alignment horizontal="center" vertical="center"/>
    </xf>
    <xf numFmtId="165" fontId="37" fillId="8" borderId="18" xfId="0" applyNumberFormat="1" applyFont="1" applyFill="1" applyBorder="1" applyAlignment="1">
      <alignment horizontal="center" vertical="center"/>
    </xf>
    <xf numFmtId="165" fontId="42" fillId="8" borderId="45" xfId="0" applyNumberFormat="1" applyFont="1" applyFill="1" applyBorder="1" applyAlignment="1">
      <alignment horizontal="center" vertical="center"/>
    </xf>
    <xf numFmtId="165" fontId="50" fillId="8" borderId="8" xfId="0" applyNumberFormat="1" applyFont="1" applyFill="1" applyBorder="1" applyAlignment="1">
      <alignment horizontal="center"/>
    </xf>
    <xf numFmtId="0" fontId="31" fillId="2" borderId="1" xfId="0" applyFont="1" applyFill="1" applyBorder="1" applyAlignment="1">
      <alignment vertical="center"/>
    </xf>
    <xf numFmtId="0" fontId="54" fillId="2" borderId="1" xfId="0" applyFont="1" applyFill="1" applyBorder="1" applyAlignment="1"/>
    <xf numFmtId="0" fontId="55" fillId="2" borderId="1" xfId="0" applyFont="1" applyFill="1" applyBorder="1" applyAlignment="1">
      <alignment horizontal="center" vertical="center" textRotation="90" wrapText="1"/>
    </xf>
    <xf numFmtId="0" fontId="48" fillId="9" borderId="34" xfId="0" applyFont="1" applyFill="1" applyBorder="1" applyAlignment="1">
      <alignment horizontal="left" wrapText="1"/>
    </xf>
    <xf numFmtId="0" fontId="56" fillId="9" borderId="1" xfId="0" applyFont="1" applyFill="1" applyBorder="1" applyAlignment="1">
      <alignment horizontal="left" wrapText="1"/>
    </xf>
    <xf numFmtId="0" fontId="48" fillId="9" borderId="33" xfId="0" applyFont="1" applyFill="1" applyBorder="1" applyAlignment="1">
      <alignment horizontal="left" wrapText="1"/>
    </xf>
    <xf numFmtId="0" fontId="56" fillId="9" borderId="37" xfId="0" applyFont="1" applyFill="1" applyBorder="1" applyAlignment="1">
      <alignment horizontal="left" wrapText="1"/>
    </xf>
    <xf numFmtId="0" fontId="33" fillId="9" borderId="34" xfId="0" applyFont="1" applyFill="1" applyBorder="1" applyAlignment="1">
      <alignment horizontal="left" wrapText="1"/>
    </xf>
    <xf numFmtId="0" fontId="56" fillId="9" borderId="10" xfId="0" applyFont="1" applyFill="1" applyBorder="1" applyAlignment="1">
      <alignment horizontal="left" wrapText="1"/>
    </xf>
    <xf numFmtId="0" fontId="56" fillId="9" borderId="12" xfId="0" applyFont="1" applyFill="1" applyBorder="1" applyAlignment="1">
      <alignment horizontal="left" wrapText="1"/>
    </xf>
    <xf numFmtId="0" fontId="33" fillId="9" borderId="34" xfId="0" applyFont="1" applyFill="1" applyBorder="1" applyAlignment="1"/>
    <xf numFmtId="0" fontId="0" fillId="9" borderId="1" xfId="0" applyFont="1" applyFill="1" applyBorder="1" applyAlignment="1"/>
    <xf numFmtId="0" fontId="0" fillId="9" borderId="12" xfId="0" applyFont="1" applyFill="1" applyBorder="1" applyAlignment="1"/>
    <xf numFmtId="0" fontId="33" fillId="9" borderId="34" xfId="0" applyFont="1" applyFill="1" applyBorder="1" applyAlignment="1">
      <alignment horizontal="left" vertical="center" wrapText="1"/>
    </xf>
    <xf numFmtId="0" fontId="57" fillId="9" borderId="1" xfId="0" applyFont="1" applyFill="1" applyBorder="1" applyAlignment="1">
      <alignment horizontal="left" vertical="center" wrapText="1"/>
    </xf>
    <xf numFmtId="0" fontId="57" fillId="9" borderId="12" xfId="0" applyFont="1" applyFill="1" applyBorder="1" applyAlignment="1">
      <alignment horizontal="left" vertical="center" wrapText="1"/>
    </xf>
    <xf numFmtId="0" fontId="58" fillId="9" borderId="0" xfId="0" applyFont="1" applyFill="1" applyAlignment="1">
      <alignment horizontal="left"/>
    </xf>
    <xf numFmtId="0" fontId="31" fillId="9" borderId="34" xfId="0" applyFont="1" applyFill="1" applyBorder="1" applyAlignment="1">
      <alignment horizontal="left" vertical="center" wrapText="1"/>
    </xf>
    <xf numFmtId="0" fontId="21" fillId="9" borderId="34" xfId="0" applyFont="1" applyFill="1" applyBorder="1" applyAlignment="1"/>
    <xf numFmtId="0" fontId="0" fillId="9" borderId="46" xfId="0" applyFont="1" applyFill="1" applyBorder="1" applyAlignment="1"/>
    <xf numFmtId="0" fontId="0" fillId="9" borderId="36" xfId="0" applyFont="1" applyFill="1" applyBorder="1" applyAlignment="1"/>
    <xf numFmtId="0" fontId="45" fillId="0" borderId="8" xfId="0" applyFont="1" applyBorder="1" applyAlignment="1">
      <alignment horizontal="left" vertical="center" wrapText="1" readingOrder="1"/>
    </xf>
    <xf numFmtId="0" fontId="59" fillId="0" borderId="8" xfId="0" applyFont="1" applyBorder="1" applyAlignment="1">
      <alignment horizontal="left" vertical="center" wrapText="1" readingOrder="1"/>
    </xf>
    <xf numFmtId="0" fontId="21" fillId="0" borderId="0" xfId="0" applyFont="1" applyAlignment="1"/>
    <xf numFmtId="0" fontId="0"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1" xfId="0" applyFont="1" applyFill="1" applyBorder="1" applyAlignment="1">
      <alignment horizontal="center" vertical="center" wrapText="1"/>
    </xf>
    <xf numFmtId="0" fontId="63" fillId="2" borderId="1" xfId="0" applyFont="1" applyFill="1" applyBorder="1" applyAlignment="1">
      <alignment horizontal="center" vertical="center"/>
    </xf>
    <xf numFmtId="0" fontId="63" fillId="2" borderId="1" xfId="0" applyFont="1" applyFill="1" applyBorder="1" applyAlignment="1">
      <alignment vertical="center"/>
    </xf>
    <xf numFmtId="0" fontId="14" fillId="2" borderId="52" xfId="0" applyFont="1" applyFill="1" applyBorder="1" applyAlignment="1">
      <alignment vertical="center"/>
    </xf>
    <xf numFmtId="0" fontId="64" fillId="2" borderId="53" xfId="0" applyFont="1" applyFill="1" applyBorder="1" applyAlignment="1">
      <alignment horizontal="center" vertical="center" wrapText="1"/>
    </xf>
    <xf numFmtId="0" fontId="64" fillId="2" borderId="54"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55"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4" fillId="2" borderId="14" xfId="0" applyFont="1" applyFill="1" applyBorder="1" applyAlignment="1">
      <alignment horizontal="center" vertical="center"/>
    </xf>
    <xf numFmtId="0" fontId="65" fillId="2" borderId="1" xfId="0" applyFont="1" applyFill="1" applyBorder="1" applyAlignment="1">
      <alignment horizontal="center" vertical="center"/>
    </xf>
    <xf numFmtId="0" fontId="65" fillId="2" borderId="1" xfId="0" applyFont="1" applyFill="1" applyBorder="1" applyAlignment="1">
      <alignment vertical="center"/>
    </xf>
    <xf numFmtId="0" fontId="66" fillId="2" borderId="8"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14" fillId="2" borderId="8" xfId="0" applyFont="1" applyFill="1" applyBorder="1" applyAlignment="1">
      <alignment vertical="center" wrapText="1"/>
    </xf>
    <xf numFmtId="0" fontId="65" fillId="2" borderId="8" xfId="0" applyFont="1" applyFill="1" applyBorder="1" applyAlignment="1">
      <alignment horizontal="center" vertical="center" wrapText="1"/>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2" borderId="8" xfId="0" applyFont="1" applyFill="1" applyBorder="1" applyAlignment="1">
      <alignment horizontal="center" vertical="center"/>
    </xf>
    <xf numFmtId="0" fontId="14" fillId="2" borderId="3" xfId="0" applyFont="1" applyFill="1" applyBorder="1" applyAlignment="1">
      <alignment horizontal="center" vertical="center"/>
    </xf>
    <xf numFmtId="0" fontId="66" fillId="2" borderId="8"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65" fillId="2" borderId="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8" xfId="0" applyFont="1" applyFill="1" applyBorder="1" applyAlignment="1">
      <alignment vertical="center" wrapText="1"/>
    </xf>
    <xf numFmtId="0" fontId="66" fillId="2" borderId="8" xfId="0" applyFont="1" applyFill="1" applyBorder="1" applyAlignment="1">
      <alignment horizontal="center" vertical="center" wrapText="1"/>
    </xf>
    <xf numFmtId="0" fontId="66" fillId="2" borderId="8" xfId="0" applyFont="1" applyFill="1" applyBorder="1" applyAlignment="1">
      <alignment horizontal="left" vertical="center" wrapText="1"/>
    </xf>
    <xf numFmtId="0" fontId="14" fillId="2" borderId="8" xfId="0" applyFont="1" applyFill="1" applyBorder="1" applyAlignment="1">
      <alignment horizontal="center" vertical="center" wrapText="1"/>
    </xf>
    <xf numFmtId="0" fontId="14" fillId="5" borderId="0" xfId="0" applyFont="1" applyFill="1" applyAlignment="1">
      <alignment horizontal="center"/>
    </xf>
    <xf numFmtId="0" fontId="66" fillId="5" borderId="0" xfId="0" applyFont="1" applyFill="1" applyAlignment="1">
      <alignment horizontal="left"/>
    </xf>
    <xf numFmtId="0" fontId="67" fillId="0" borderId="0" xfId="0" applyFont="1" applyAlignment="1"/>
    <xf numFmtId="0" fontId="68" fillId="0" borderId="0" xfId="0" applyFont="1" applyAlignment="1"/>
    <xf numFmtId="0" fontId="14" fillId="2" borderId="8" xfId="0" applyFont="1" applyFill="1" applyBorder="1" applyAlignment="1">
      <alignment vertical="center"/>
    </xf>
    <xf numFmtId="0" fontId="14" fillId="2" borderId="8" xfId="0" applyFont="1" applyFill="1" applyBorder="1" applyAlignment="1">
      <alignment vertical="center"/>
    </xf>
    <xf numFmtId="0" fontId="14" fillId="2" borderId="0" xfId="0" applyFont="1" applyFill="1" applyAlignment="1">
      <alignment vertical="center"/>
    </xf>
    <xf numFmtId="0" fontId="14" fillId="2" borderId="0" xfId="0" applyFont="1" applyFill="1" applyAlignment="1">
      <alignment horizontal="center" vertical="center" wrapText="1"/>
    </xf>
    <xf numFmtId="0" fontId="14" fillId="2" borderId="0" xfId="0" applyFont="1" applyFill="1" applyAlignment="1">
      <alignment horizontal="center" vertical="center"/>
    </xf>
    <xf numFmtId="0" fontId="14" fillId="2" borderId="1" xfId="0" applyFont="1" applyFill="1" applyBorder="1" applyAlignment="1">
      <alignment horizontal="center" vertical="center" wrapText="1"/>
    </xf>
    <xf numFmtId="0" fontId="15" fillId="2" borderId="65" xfId="0" applyFont="1" applyFill="1" applyBorder="1" applyAlignment="1">
      <alignment horizontal="center" vertical="center" wrapText="1"/>
    </xf>
    <xf numFmtId="0" fontId="15" fillId="2" borderId="66" xfId="0" applyFont="1" applyFill="1" applyBorder="1" applyAlignment="1">
      <alignment horizontal="center" vertical="center" wrapText="1"/>
    </xf>
    <xf numFmtId="0" fontId="15" fillId="2" borderId="69" xfId="0" applyFont="1" applyFill="1" applyBorder="1" applyAlignment="1">
      <alignment horizontal="center" vertical="center"/>
    </xf>
    <xf numFmtId="0" fontId="15" fillId="2" borderId="70" xfId="0" applyFont="1" applyFill="1" applyBorder="1" applyAlignment="1">
      <alignment horizontal="center" vertical="center"/>
    </xf>
    <xf numFmtId="0" fontId="28" fillId="2" borderId="1" xfId="0" applyFont="1" applyFill="1" applyBorder="1" applyAlignment="1">
      <alignment vertical="center" wrapText="1"/>
    </xf>
    <xf numFmtId="0" fontId="53" fillId="2" borderId="1" xfId="0" applyFont="1" applyFill="1" applyBorder="1" applyAlignment="1">
      <alignment horizontal="left" vertical="center" wrapText="1"/>
    </xf>
    <xf numFmtId="0" fontId="69" fillId="2" borderId="1" xfId="0" applyFont="1" applyFill="1" applyBorder="1" applyAlignment="1">
      <alignment vertical="center"/>
    </xf>
    <xf numFmtId="0" fontId="70" fillId="2" borderId="8" xfId="0" applyFont="1" applyFill="1" applyBorder="1" applyAlignment="1">
      <alignment horizontal="center" vertical="center" wrapText="1"/>
    </xf>
    <xf numFmtId="0" fontId="70" fillId="2" borderId="31" xfId="0" applyFont="1" applyFill="1" applyBorder="1" applyAlignment="1">
      <alignment horizontal="center" vertical="center" wrapText="1"/>
    </xf>
    <xf numFmtId="9" fontId="70" fillId="2" borderId="8" xfId="0" applyNumberFormat="1" applyFont="1" applyFill="1" applyBorder="1" applyAlignment="1">
      <alignment horizontal="center" vertical="center" wrapText="1"/>
    </xf>
    <xf numFmtId="0" fontId="69" fillId="2" borderId="1" xfId="0" applyFont="1" applyFill="1" applyBorder="1" applyAlignment="1">
      <alignment horizontal="center" vertical="center"/>
    </xf>
    <xf numFmtId="0" fontId="70" fillId="2" borderId="8" xfId="0" applyFont="1" applyFill="1" applyBorder="1" applyAlignment="1">
      <alignment horizontal="center" vertical="center"/>
    </xf>
    <xf numFmtId="9" fontId="70" fillId="2" borderId="8" xfId="0" applyNumberFormat="1" applyFont="1" applyFill="1" applyBorder="1" applyAlignment="1">
      <alignment horizontal="center" vertical="center"/>
    </xf>
    <xf numFmtId="9" fontId="61" fillId="2" borderId="8" xfId="0" applyNumberFormat="1" applyFont="1" applyFill="1" applyBorder="1" applyAlignment="1">
      <alignment horizontal="center" vertical="center"/>
    </xf>
    <xf numFmtId="0" fontId="0" fillId="2" borderId="0" xfId="0" applyFont="1" applyFill="1" applyAlignment="1"/>
    <xf numFmtId="0" fontId="29" fillId="2" borderId="52" xfId="0" applyFont="1" applyFill="1" applyBorder="1" applyAlignment="1">
      <alignment horizontal="center"/>
    </xf>
    <xf numFmtId="0" fontId="74" fillId="0" borderId="0" xfId="0" applyFont="1" applyAlignment="1">
      <alignment horizontal="center"/>
    </xf>
    <xf numFmtId="0" fontId="70" fillId="2" borderId="33" xfId="0" applyFont="1" applyFill="1" applyBorder="1" applyAlignment="1"/>
    <xf numFmtId="0" fontId="70" fillId="2" borderId="34" xfId="0" applyFont="1" applyFill="1" applyBorder="1" applyAlignment="1"/>
    <xf numFmtId="0" fontId="70" fillId="2" borderId="35" xfId="0" applyFont="1" applyFill="1" applyBorder="1" applyAlignment="1"/>
    <xf numFmtId="0" fontId="70" fillId="2" borderId="1" xfId="0" applyFont="1" applyFill="1" applyBorder="1" applyAlignment="1"/>
    <xf numFmtId="0" fontId="70" fillId="2" borderId="37" xfId="0" applyFont="1" applyFill="1" applyBorder="1" applyAlignment="1"/>
    <xf numFmtId="0" fontId="43" fillId="2" borderId="1" xfId="0" applyFont="1" applyFill="1" applyBorder="1" applyAlignment="1">
      <alignment horizontal="left"/>
    </xf>
    <xf numFmtId="14" fontId="42" fillId="2" borderId="1" xfId="0" applyNumberFormat="1" applyFont="1" applyFill="1" applyBorder="1" applyAlignment="1">
      <alignment horizontal="left"/>
    </xf>
    <xf numFmtId="0" fontId="21" fillId="2" borderId="1" xfId="0" applyFont="1" applyFill="1" applyBorder="1" applyAlignment="1">
      <alignment horizontal="center"/>
    </xf>
    <xf numFmtId="0" fontId="21" fillId="2" borderId="0" xfId="0" applyFont="1" applyFill="1" applyAlignment="1"/>
    <xf numFmtId="0" fontId="53" fillId="2" borderId="1" xfId="0" applyFont="1" applyFill="1" applyBorder="1" applyAlignment="1"/>
    <xf numFmtId="0" fontId="76" fillId="2" borderId="1" xfId="0" applyFont="1" applyFill="1" applyBorder="1" applyAlignment="1"/>
    <xf numFmtId="0" fontId="50" fillId="8" borderId="8" xfId="0" applyFont="1" applyFill="1" applyBorder="1" applyAlignment="1">
      <alignment horizontal="center" vertical="center"/>
    </xf>
    <xf numFmtId="0" fontId="76" fillId="10" borderId="1" xfId="0" applyFont="1" applyFill="1" applyBorder="1" applyAlignment="1"/>
    <xf numFmtId="0" fontId="49" fillId="2" borderId="1" xfId="0" applyFont="1" applyFill="1" applyBorder="1" applyAlignment="1">
      <alignment vertical="center"/>
    </xf>
    <xf numFmtId="0" fontId="53" fillId="2" borderId="34" xfId="0" applyFont="1" applyFill="1" applyBorder="1" applyAlignment="1">
      <alignment vertical="top" wrapText="1"/>
    </xf>
    <xf numFmtId="0" fontId="53" fillId="2" borderId="1" xfId="0" applyFont="1" applyFill="1" applyBorder="1" applyAlignment="1">
      <alignment vertical="top" wrapText="1"/>
    </xf>
    <xf numFmtId="0" fontId="53" fillId="2" borderId="37" xfId="0" applyFont="1" applyFill="1" applyBorder="1" applyAlignment="1">
      <alignment vertical="top" wrapText="1"/>
    </xf>
    <xf numFmtId="0" fontId="53" fillId="2" borderId="10" xfId="0" applyFont="1" applyFill="1" applyBorder="1" applyAlignment="1">
      <alignment vertical="top" wrapText="1"/>
    </xf>
    <xf numFmtId="0" fontId="53" fillId="2" borderId="35" xfId="0" applyFont="1" applyFill="1" applyBorder="1" applyAlignment="1">
      <alignment vertical="top" wrapText="1"/>
    </xf>
    <xf numFmtId="0" fontId="53" fillId="2" borderId="46" xfId="0" applyFont="1" applyFill="1" applyBorder="1" applyAlignment="1">
      <alignment vertical="top" wrapText="1"/>
    </xf>
    <xf numFmtId="0" fontId="53" fillId="2" borderId="12" xfId="0" applyFont="1" applyFill="1" applyBorder="1" applyAlignment="1">
      <alignment vertical="top" wrapText="1"/>
    </xf>
    <xf numFmtId="0" fontId="48" fillId="11" borderId="1" xfId="0" applyFont="1" applyFill="1" applyBorder="1" applyAlignment="1"/>
    <xf numFmtId="0" fontId="77" fillId="2" borderId="1" xfId="0" applyFont="1" applyFill="1" applyBorder="1" applyAlignment="1"/>
    <xf numFmtId="0" fontId="53" fillId="2" borderId="36" xfId="0" applyFont="1" applyFill="1" applyBorder="1" applyAlignment="1">
      <alignment vertical="top" wrapText="1"/>
    </xf>
    <xf numFmtId="0" fontId="55" fillId="2" borderId="0" xfId="0" applyFont="1" applyFill="1" applyAlignment="1">
      <alignment horizontal="center" vertical="center" textRotation="90" wrapText="1"/>
    </xf>
    <xf numFmtId="0" fontId="78" fillId="11" borderId="0" xfId="0" applyFont="1" applyFill="1" applyAlignment="1"/>
    <xf numFmtId="0" fontId="79" fillId="2" borderId="0" xfId="0" applyFont="1" applyFill="1" applyAlignment="1"/>
    <xf numFmtId="0" fontId="53" fillId="2" borderId="0" xfId="0" applyFont="1" applyFill="1" applyAlignment="1">
      <alignment vertical="top" wrapText="1"/>
    </xf>
    <xf numFmtId="0" fontId="53" fillId="2" borderId="0" xfId="0" applyFont="1" applyFill="1" applyAlignment="1">
      <alignment horizontal="left" vertical="center" wrapText="1"/>
    </xf>
    <xf numFmtId="0" fontId="0" fillId="2" borderId="0" xfId="0" applyFont="1" applyFill="1" applyAlignment="1">
      <alignment horizontal="center"/>
    </xf>
    <xf numFmtId="0" fontId="48" fillId="11" borderId="0" xfId="0" applyFont="1" applyFill="1" applyAlignment="1"/>
    <xf numFmtId="0" fontId="0" fillId="2" borderId="8" xfId="0" applyFont="1" applyFill="1" applyBorder="1" applyAlignment="1">
      <alignment horizontal="center"/>
    </xf>
    <xf numFmtId="0" fontId="0" fillId="2" borderId="8" xfId="0" applyFont="1" applyFill="1" applyBorder="1" applyAlignment="1">
      <alignment horizontal="center"/>
    </xf>
    <xf numFmtId="0" fontId="14" fillId="2" borderId="32" xfId="0" applyFont="1" applyFill="1" applyBorder="1" applyAlignment="1">
      <alignment horizontal="center" vertical="center" wrapText="1"/>
    </xf>
    <xf numFmtId="0" fontId="14" fillId="2" borderId="32" xfId="0" applyFont="1" applyFill="1" applyBorder="1" applyAlignment="1">
      <alignment vertical="center"/>
    </xf>
    <xf numFmtId="0" fontId="14" fillId="2" borderId="32" xfId="0" applyFont="1" applyFill="1" applyBorder="1" applyAlignment="1">
      <alignment horizontal="center" vertical="center"/>
    </xf>
    <xf numFmtId="0" fontId="32" fillId="2" borderId="8" xfId="0" applyFont="1" applyFill="1" applyBorder="1" applyAlignment="1">
      <alignment horizontal="center" vertical="center"/>
    </xf>
    <xf numFmtId="0" fontId="61" fillId="2" borderId="8" xfId="0" applyFont="1" applyFill="1" applyBorder="1" applyAlignment="1">
      <alignment horizontal="center"/>
    </xf>
    <xf numFmtId="0" fontId="19" fillId="2" borderId="7" xfId="0" applyFont="1" applyFill="1" applyBorder="1"/>
    <xf numFmtId="0" fontId="19" fillId="2" borderId="3" xfId="0" applyFont="1" applyFill="1" applyBorder="1" applyAlignment="1"/>
    <xf numFmtId="0" fontId="19" fillId="2" borderId="0" xfId="0" applyFont="1" applyFill="1" applyAlignment="1"/>
    <xf numFmtId="0" fontId="28" fillId="2" borderId="0" xfId="0" applyFont="1" applyFill="1" applyAlignment="1">
      <alignment horizontal="right"/>
    </xf>
    <xf numFmtId="0" fontId="0" fillId="2" borderId="23" xfId="0" applyFont="1" applyFill="1" applyBorder="1" applyAlignment="1"/>
    <xf numFmtId="0" fontId="28" fillId="2" borderId="22" xfId="0" applyFont="1" applyFill="1" applyBorder="1" applyAlignment="1"/>
    <xf numFmtId="0" fontId="45" fillId="11" borderId="1" xfId="0" applyFont="1" applyFill="1" applyBorder="1" applyAlignment="1">
      <alignment vertical="center"/>
    </xf>
    <xf numFmtId="0" fontId="45" fillId="11" borderId="0" xfId="0" applyFont="1" applyFill="1" applyAlignment="1">
      <alignment vertical="center"/>
    </xf>
    <xf numFmtId="0" fontId="61" fillId="2" borderId="0" xfId="0" applyFont="1" applyFill="1" applyAlignment="1"/>
    <xf numFmtId="0" fontId="80" fillId="2" borderId="0" xfId="0" applyFont="1" applyFill="1" applyAlignment="1"/>
    <xf numFmtId="0" fontId="64" fillId="2" borderId="12" xfId="0" applyFont="1" applyFill="1" applyBorder="1" applyAlignment="1">
      <alignment horizontal="center" vertical="center" wrapText="1"/>
    </xf>
    <xf numFmtId="0" fontId="64" fillId="2" borderId="34" xfId="0" applyFont="1" applyFill="1" applyBorder="1" applyAlignment="1">
      <alignment horizontal="center" vertical="center" wrapText="1"/>
    </xf>
    <xf numFmtId="0" fontId="64" fillId="2" borderId="18" xfId="0" applyFont="1" applyFill="1" applyBorder="1" applyAlignment="1">
      <alignment horizontal="center" vertical="center" wrapText="1"/>
    </xf>
    <xf numFmtId="0" fontId="32" fillId="12" borderId="8" xfId="0" applyFont="1" applyFill="1" applyBorder="1" applyAlignment="1">
      <alignment horizontal="center" vertical="center"/>
    </xf>
    <xf numFmtId="0" fontId="33" fillId="12" borderId="31" xfId="0" applyFont="1" applyFill="1" applyBorder="1" applyAlignment="1">
      <alignment horizontal="left" vertical="center" wrapText="1"/>
    </xf>
    <xf numFmtId="0" fontId="33" fillId="6" borderId="31" xfId="0" applyFont="1" applyFill="1" applyBorder="1" applyAlignment="1">
      <alignment horizontal="left" vertical="center" wrapText="1"/>
    </xf>
    <xf numFmtId="164" fontId="34" fillId="6" borderId="8" xfId="0" applyNumberFormat="1" applyFont="1" applyFill="1" applyBorder="1" applyAlignment="1">
      <alignment horizontal="center" vertical="center" wrapText="1"/>
    </xf>
    <xf numFmtId="0" fontId="0" fillId="2" borderId="39" xfId="0" applyFont="1" applyFill="1" applyBorder="1" applyAlignment="1"/>
    <xf numFmtId="0" fontId="38" fillId="2" borderId="1" xfId="0" applyFont="1" applyFill="1" applyBorder="1" applyAlignment="1"/>
    <xf numFmtId="0" fontId="48" fillId="11" borderId="1" xfId="0" applyFont="1" applyFill="1" applyBorder="1" applyAlignment="1">
      <alignment vertical="center"/>
    </xf>
    <xf numFmtId="0" fontId="31" fillId="11" borderId="1" xfId="0" applyFont="1" applyFill="1" applyBorder="1" applyAlignment="1">
      <alignment vertical="center"/>
    </xf>
    <xf numFmtId="0" fontId="66" fillId="2" borderId="72" xfId="0" applyFont="1" applyFill="1" applyBorder="1" applyAlignment="1">
      <alignment horizontal="left" vertical="center" wrapText="1"/>
    </xf>
    <xf numFmtId="0" fontId="66" fillId="2" borderId="73" xfId="0" applyFont="1" applyFill="1" applyBorder="1" applyAlignment="1">
      <alignment horizontal="center" vertical="center" wrapText="1"/>
    </xf>
    <xf numFmtId="0" fontId="14" fillId="2" borderId="31" xfId="0" applyFont="1" applyFill="1" applyBorder="1" applyAlignment="1">
      <alignment horizontal="center" vertical="center"/>
    </xf>
    <xf numFmtId="0" fontId="14" fillId="2" borderId="45" xfId="0" applyFont="1" applyFill="1" applyBorder="1" applyAlignment="1">
      <alignment horizontal="center" vertical="center"/>
    </xf>
    <xf numFmtId="0" fontId="66" fillId="6" borderId="72" xfId="0" applyFont="1" applyFill="1" applyBorder="1" applyAlignment="1">
      <alignment horizontal="left" vertical="center" wrapText="1"/>
    </xf>
    <xf numFmtId="0" fontId="66" fillId="6" borderId="73" xfId="0" applyFont="1" applyFill="1" applyBorder="1" applyAlignment="1">
      <alignment horizontal="center" vertical="center" wrapText="1"/>
    </xf>
    <xf numFmtId="0" fontId="14" fillId="6" borderId="8" xfId="0" applyFont="1" applyFill="1" applyBorder="1" applyAlignment="1">
      <alignment vertical="center" wrapText="1"/>
    </xf>
    <xf numFmtId="0" fontId="65" fillId="6" borderId="8" xfId="0" applyFont="1" applyFill="1" applyBorder="1" applyAlignment="1">
      <alignment horizontal="center" vertical="center" wrapText="1"/>
    </xf>
    <xf numFmtId="0" fontId="14" fillId="6" borderId="31"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45" xfId="0" applyFont="1" applyFill="1" applyBorder="1" applyAlignment="1">
      <alignment horizontal="center" vertical="center"/>
    </xf>
    <xf numFmtId="0" fontId="14" fillId="6" borderId="8" xfId="0" applyFont="1" applyFill="1" applyBorder="1" applyAlignment="1">
      <alignment horizontal="center" vertical="center" wrapText="1"/>
    </xf>
    <xf numFmtId="0" fontId="14" fillId="6" borderId="1" xfId="0" applyFont="1" applyFill="1" applyBorder="1" applyAlignment="1">
      <alignment horizontal="center" vertical="center"/>
    </xf>
    <xf numFmtId="0" fontId="14" fillId="6" borderId="1" xfId="0" applyFont="1" applyFill="1" applyBorder="1" applyAlignment="1">
      <alignment vertical="center"/>
    </xf>
    <xf numFmtId="0" fontId="14" fillId="2" borderId="31" xfId="0" applyFont="1" applyFill="1" applyBorder="1" applyAlignment="1">
      <alignment horizontal="center" vertical="center"/>
    </xf>
    <xf numFmtId="0" fontId="81" fillId="2" borderId="39" xfId="0" applyFont="1" applyFill="1" applyBorder="1" applyAlignment="1">
      <alignment horizontal="left" vertical="center" wrapText="1"/>
    </xf>
    <xf numFmtId="0" fontId="66" fillId="2" borderId="71" xfId="0" applyFont="1" applyFill="1" applyBorder="1" applyAlignment="1">
      <alignment horizontal="left" vertical="center" wrapText="1"/>
    </xf>
    <xf numFmtId="0" fontId="66" fillId="2" borderId="40" xfId="0" applyFont="1" applyFill="1" applyBorder="1" applyAlignment="1">
      <alignment horizontal="center" vertical="center" wrapText="1"/>
    </xf>
    <xf numFmtId="0" fontId="14" fillId="2" borderId="0" xfId="0" applyFont="1" applyFill="1" applyAlignment="1">
      <alignment vertical="center" wrapText="1"/>
    </xf>
    <xf numFmtId="0" fontId="65" fillId="2" borderId="0" xfId="0" applyFont="1" applyFill="1" applyAlignment="1">
      <alignment horizontal="center" vertical="center" wrapText="1"/>
    </xf>
    <xf numFmtId="0" fontId="14" fillId="2" borderId="39" xfId="0" applyFont="1" applyFill="1" applyBorder="1" applyAlignment="1">
      <alignment horizontal="center" vertical="center"/>
    </xf>
    <xf numFmtId="0" fontId="14" fillId="2" borderId="40" xfId="0" applyFont="1" applyFill="1" applyBorder="1" applyAlignment="1">
      <alignment horizontal="center" vertical="center"/>
    </xf>
    <xf numFmtId="0" fontId="32" fillId="2" borderId="0" xfId="0" applyFont="1" applyFill="1" applyAlignment="1">
      <alignment horizontal="center" vertical="center"/>
    </xf>
    <xf numFmtId="164" fontId="34" fillId="12" borderId="8" xfId="0" applyNumberFormat="1" applyFont="1" applyFill="1" applyBorder="1" applyAlignment="1">
      <alignment horizontal="center" vertical="center" wrapText="1"/>
    </xf>
    <xf numFmtId="0" fontId="34" fillId="12" borderId="8" xfId="0" applyFont="1" applyFill="1" applyBorder="1" applyAlignment="1">
      <alignment horizontal="center" vertical="center" wrapText="1"/>
    </xf>
    <xf numFmtId="0" fontId="0" fillId="12" borderId="1" xfId="0" applyFont="1" applyFill="1" applyBorder="1" applyAlignment="1">
      <alignment horizontal="center"/>
    </xf>
    <xf numFmtId="0" fontId="0" fillId="12" borderId="0" xfId="0" applyFont="1" applyFill="1" applyAlignment="1"/>
    <xf numFmtId="0" fontId="0" fillId="2" borderId="1" xfId="0" applyFont="1" applyFill="1" applyBorder="1" applyAlignment="1"/>
    <xf numFmtId="0" fontId="50" fillId="8" borderId="8" xfId="0" applyFont="1" applyFill="1" applyBorder="1" applyAlignment="1">
      <alignment horizontal="center" vertical="center"/>
    </xf>
    <xf numFmtId="0" fontId="76" fillId="2" borderId="1" xfId="0" applyFont="1" applyFill="1" applyBorder="1" applyAlignment="1"/>
    <xf numFmtId="0" fontId="45" fillId="11" borderId="34" xfId="0" applyFont="1" applyFill="1" applyBorder="1" applyAlignment="1">
      <alignment vertical="top" wrapText="1"/>
    </xf>
    <xf numFmtId="0" fontId="53" fillId="11" borderId="1" xfId="0" applyFont="1" applyFill="1" applyBorder="1" applyAlignment="1">
      <alignment vertical="top" wrapText="1"/>
    </xf>
    <xf numFmtId="0" fontId="53" fillId="2" borderId="1" xfId="0" applyFont="1" applyFill="1" applyBorder="1" applyAlignment="1">
      <alignment horizontal="left" vertical="center" wrapText="1"/>
    </xf>
    <xf numFmtId="0" fontId="53" fillId="11" borderId="34" xfId="0" applyFont="1" applyFill="1" applyBorder="1" applyAlignment="1">
      <alignment vertical="top" wrapText="1"/>
    </xf>
    <xf numFmtId="0" fontId="65" fillId="2" borderId="8" xfId="0" applyFont="1" applyFill="1" applyBorder="1" applyAlignment="1">
      <alignment horizontal="center" vertical="center"/>
    </xf>
    <xf numFmtId="0" fontId="65" fillId="0" borderId="8" xfId="0" applyFont="1" applyBorder="1" applyAlignment="1">
      <alignment horizontal="center"/>
    </xf>
    <xf numFmtId="0" fontId="65" fillId="2" borderId="8" xfId="0" applyFont="1" applyFill="1" applyBorder="1" applyAlignment="1">
      <alignment horizontal="center" vertical="center"/>
    </xf>
    <xf numFmtId="0" fontId="33" fillId="12" borderId="8" xfId="0" applyFont="1" applyFill="1" applyBorder="1" applyAlignment="1">
      <alignment horizontal="left" vertical="center" wrapText="1"/>
    </xf>
    <xf numFmtId="0" fontId="65" fillId="12" borderId="8" xfId="0" applyFont="1" applyFill="1" applyBorder="1" applyAlignment="1">
      <alignment horizontal="center" vertical="center" wrapText="1"/>
    </xf>
    <xf numFmtId="0" fontId="65" fillId="12" borderId="8" xfId="0" applyFont="1" applyFill="1" applyBorder="1" applyAlignment="1">
      <alignment horizontal="center" vertical="center"/>
    </xf>
    <xf numFmtId="0" fontId="65" fillId="12" borderId="8" xfId="0" applyFont="1" applyFill="1" applyBorder="1" applyAlignment="1">
      <alignment horizontal="center"/>
    </xf>
    <xf numFmtId="0" fontId="14" fillId="12" borderId="3" xfId="0" applyFont="1" applyFill="1" applyBorder="1" applyAlignment="1">
      <alignment horizontal="center" vertical="center"/>
    </xf>
    <xf numFmtId="0" fontId="14" fillId="12" borderId="1" xfId="0" applyFont="1" applyFill="1" applyBorder="1" applyAlignment="1">
      <alignment vertical="center"/>
    </xf>
    <xf numFmtId="0" fontId="65" fillId="2" borderId="25" xfId="0" applyFont="1" applyFill="1" applyBorder="1" applyAlignment="1">
      <alignment horizontal="center" vertical="center" wrapText="1"/>
    </xf>
    <xf numFmtId="0" fontId="65" fillId="12" borderId="25" xfId="0" applyFont="1" applyFill="1" applyBorder="1" applyAlignment="1">
      <alignment horizontal="center" vertical="center" wrapText="1"/>
    </xf>
    <xf numFmtId="0" fontId="65" fillId="2" borderId="7" xfId="0" applyFont="1" applyFill="1" applyBorder="1" applyAlignment="1">
      <alignment horizontal="center" vertical="center"/>
    </xf>
    <xf numFmtId="0" fontId="82" fillId="0" borderId="0" xfId="0" applyFont="1"/>
    <xf numFmtId="0" fontId="0" fillId="3" borderId="1" xfId="0" applyFont="1" applyFill="1" applyBorder="1" applyAlignment="1">
      <alignment horizontal="center"/>
    </xf>
    <xf numFmtId="0" fontId="2" fillId="2" borderId="2" xfId="0" applyFont="1" applyFill="1" applyBorder="1" applyAlignment="1">
      <alignment horizontal="left" vertical="center" wrapText="1"/>
    </xf>
    <xf numFmtId="0" fontId="3" fillId="0" borderId="3" xfId="0" applyFont="1" applyBorder="1"/>
    <xf numFmtId="0" fontId="5" fillId="0" borderId="4" xfId="0" applyFont="1" applyBorder="1" applyAlignment="1">
      <alignment horizontal="left" vertical="center" wrapText="1"/>
    </xf>
    <xf numFmtId="0" fontId="3" fillId="0" borderId="5" xfId="0" applyFont="1" applyBorder="1"/>
    <xf numFmtId="0" fontId="5" fillId="0" borderId="4" xfId="0" applyFont="1" applyBorder="1" applyAlignment="1">
      <alignment horizontal="left" vertical="center"/>
    </xf>
    <xf numFmtId="0" fontId="7" fillId="3" borderId="6" xfId="0" applyFont="1" applyFill="1" applyBorder="1" applyAlignment="1">
      <alignment horizontal="center" vertical="center"/>
    </xf>
    <xf numFmtId="0" fontId="3" fillId="0" borderId="7" xfId="0" applyFont="1" applyBorder="1"/>
    <xf numFmtId="0" fontId="10" fillId="2" borderId="9" xfId="0" applyFont="1" applyFill="1" applyBorder="1" applyAlignment="1">
      <alignment horizontal="left" vertical="center" wrapText="1"/>
    </xf>
    <xf numFmtId="0" fontId="3" fillId="0" borderId="11" xfId="0" applyFont="1" applyBorder="1"/>
    <xf numFmtId="0" fontId="3" fillId="0" borderId="13" xfId="0" applyFont="1" applyBorder="1"/>
    <xf numFmtId="0" fontId="10" fillId="2" borderId="15" xfId="0" applyFont="1" applyFill="1" applyBorder="1" applyAlignment="1">
      <alignment horizontal="left" vertical="center" wrapText="1"/>
    </xf>
    <xf numFmtId="0" fontId="3" fillId="0" borderId="17" xfId="0" applyFont="1" applyBorder="1"/>
    <xf numFmtId="0" fontId="3" fillId="0" borderId="19" xfId="0" applyFont="1" applyBorder="1"/>
    <xf numFmtId="0" fontId="12" fillId="2" borderId="20" xfId="0" applyFont="1" applyFill="1" applyBorder="1" applyAlignment="1">
      <alignment horizontal="left" vertical="center" wrapText="1"/>
    </xf>
    <xf numFmtId="0" fontId="3" fillId="0" borderId="21" xfId="0" applyFont="1" applyBorder="1"/>
    <xf numFmtId="0" fontId="3" fillId="0" borderId="22" xfId="0" applyFont="1" applyBorder="1"/>
    <xf numFmtId="0" fontId="3" fillId="0" borderId="23" xfId="0" applyFont="1" applyBorder="1"/>
    <xf numFmtId="0" fontId="15" fillId="3" borderId="6" xfId="0" applyFont="1" applyFill="1" applyBorder="1" applyAlignment="1">
      <alignment horizontal="center" vertical="center" wrapText="1"/>
    </xf>
    <xf numFmtId="0" fontId="20" fillId="4" borderId="25" xfId="0" applyFont="1" applyFill="1" applyBorder="1" applyAlignment="1">
      <alignment horizontal="left" vertical="center" wrapText="1"/>
    </xf>
    <xf numFmtId="0" fontId="3" fillId="0" borderId="26" xfId="0" applyFont="1" applyBorder="1"/>
    <xf numFmtId="0" fontId="3" fillId="0" borderId="27" xfId="0" applyFont="1" applyBorder="1"/>
    <xf numFmtId="0" fontId="3" fillId="0" borderId="28" xfId="0" applyFont="1" applyBorder="1"/>
    <xf numFmtId="0" fontId="42" fillId="8" borderId="2" xfId="0" applyFont="1" applyFill="1" applyBorder="1" applyAlignment="1">
      <alignment horizontal="left"/>
    </xf>
    <xf numFmtId="0" fontId="28" fillId="2" borderId="2" xfId="0" applyFont="1" applyFill="1" applyBorder="1" applyAlignment="1">
      <alignment horizontal="left"/>
    </xf>
    <xf numFmtId="0" fontId="3" fillId="0" borderId="42" xfId="0" applyFont="1" applyBorder="1"/>
    <xf numFmtId="46" fontId="53" fillId="2" borderId="25" xfId="0" applyNumberFormat="1" applyFont="1" applyFill="1" applyBorder="1" applyAlignment="1">
      <alignment horizontal="left" vertical="top" wrapText="1"/>
    </xf>
    <xf numFmtId="0" fontId="3" fillId="0" borderId="29" xfId="0" applyFont="1" applyBorder="1"/>
    <xf numFmtId="0" fontId="3" fillId="0" borderId="43" xfId="0" applyFont="1" applyBorder="1"/>
    <xf numFmtId="0" fontId="0" fillId="0" borderId="0" xfId="0" applyFont="1" applyAlignment="1"/>
    <xf numFmtId="0" fontId="3" fillId="0" borderId="44" xfId="0" applyFont="1" applyBorder="1"/>
    <xf numFmtId="0" fontId="3" fillId="0" borderId="24" xfId="0" applyFont="1" applyBorder="1"/>
    <xf numFmtId="0" fontId="53" fillId="2" borderId="6" xfId="0" applyFont="1" applyFill="1" applyBorder="1" applyAlignment="1">
      <alignment horizontal="left" vertical="center" wrapText="1"/>
    </xf>
    <xf numFmtId="0" fontId="3" fillId="0" borderId="30" xfId="0" applyFont="1" applyBorder="1"/>
    <xf numFmtId="0" fontId="22" fillId="3" borderId="25" xfId="0" applyFont="1" applyFill="1" applyBorder="1" applyAlignment="1">
      <alignment horizontal="left" vertical="center" wrapText="1"/>
    </xf>
    <xf numFmtId="0" fontId="23" fillId="2" borderId="25" xfId="0" applyFont="1" applyFill="1" applyBorder="1" applyAlignment="1">
      <alignment horizontal="left" vertical="center" wrapText="1" readingOrder="1"/>
    </xf>
    <xf numFmtId="0" fontId="26" fillId="2" borderId="6" xfId="0" applyFont="1" applyFill="1" applyBorder="1" applyAlignment="1">
      <alignment horizontal="left" vertical="center" wrapText="1"/>
    </xf>
    <xf numFmtId="0" fontId="27" fillId="2" borderId="6" xfId="0" applyFont="1" applyFill="1" applyBorder="1" applyAlignment="1">
      <alignment horizontal="center" vertical="center" wrapText="1"/>
    </xf>
    <xf numFmtId="0" fontId="30" fillId="7" borderId="20" xfId="0" applyFont="1" applyFill="1" applyBorder="1" applyAlignment="1">
      <alignment horizontal="center" vertical="center" wrapText="1"/>
    </xf>
    <xf numFmtId="0" fontId="3" fillId="0" borderId="38" xfId="0" applyFont="1" applyBorder="1"/>
    <xf numFmtId="0" fontId="3" fillId="0" borderId="39" xfId="0" applyFont="1" applyBorder="1"/>
    <xf numFmtId="0" fontId="3" fillId="0" borderId="40" xfId="0" applyFont="1" applyBorder="1"/>
    <xf numFmtId="0" fontId="3" fillId="0" borderId="41" xfId="0" applyFont="1" applyBorder="1"/>
    <xf numFmtId="0" fontId="44" fillId="2" borderId="2" xfId="0" applyFont="1" applyFill="1" applyBorder="1" applyAlignment="1">
      <alignment horizontal="left"/>
    </xf>
    <xf numFmtId="0" fontId="60" fillId="3" borderId="25" xfId="0" applyFont="1" applyFill="1" applyBorder="1" applyAlignment="1">
      <alignment horizontal="left" vertical="center"/>
    </xf>
    <xf numFmtId="0" fontId="61" fillId="2" borderId="47" xfId="0" applyFont="1" applyFill="1" applyBorder="1" applyAlignment="1">
      <alignment horizontal="left" vertical="center" wrapText="1"/>
    </xf>
    <xf numFmtId="0" fontId="3" fillId="0" borderId="48" xfId="0" applyFont="1" applyBorder="1"/>
    <xf numFmtId="0" fontId="3" fillId="0" borderId="49" xfId="0" applyFont="1" applyBorder="1"/>
    <xf numFmtId="0" fontId="61" fillId="2" borderId="6" xfId="0" applyFont="1" applyFill="1" applyBorder="1" applyAlignment="1">
      <alignment horizontal="left" vertical="center" wrapText="1"/>
    </xf>
    <xf numFmtId="0" fontId="15" fillId="2" borderId="62" xfId="0" applyFont="1" applyFill="1" applyBorder="1" applyAlignment="1">
      <alignment horizontal="center" vertical="center"/>
    </xf>
    <xf numFmtId="0" fontId="3" fillId="0" borderId="67" xfId="0" applyFont="1" applyBorder="1"/>
    <xf numFmtId="0" fontId="60" fillId="2" borderId="20" xfId="0" applyFont="1" applyFill="1" applyBorder="1" applyAlignment="1">
      <alignment horizontal="left" vertical="center" wrapText="1"/>
    </xf>
    <xf numFmtId="0" fontId="53" fillId="2" borderId="2" xfId="0" applyFont="1" applyFill="1" applyBorder="1" applyAlignment="1">
      <alignment horizontal="left" vertical="center" wrapText="1"/>
    </xf>
    <xf numFmtId="0" fontId="24" fillId="2" borderId="9" xfId="0" applyFont="1" applyFill="1" applyBorder="1" applyAlignment="1">
      <alignment horizontal="center" vertical="center"/>
    </xf>
    <xf numFmtId="0" fontId="62" fillId="2" borderId="50" xfId="0" applyFont="1" applyFill="1" applyBorder="1" applyAlignment="1">
      <alignment horizontal="center" vertical="center"/>
    </xf>
    <xf numFmtId="0" fontId="3" fillId="0" borderId="51" xfId="0" applyFont="1" applyBorder="1"/>
    <xf numFmtId="0" fontId="62" fillId="2" borderId="25" xfId="0" applyFont="1" applyFill="1" applyBorder="1" applyAlignment="1">
      <alignment horizontal="center" vertical="center"/>
    </xf>
    <xf numFmtId="0" fontId="15" fillId="3"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59" xfId="0" applyFont="1" applyBorder="1"/>
    <xf numFmtId="0" fontId="3" fillId="0" borderId="60" xfId="0" applyFont="1" applyBorder="1"/>
    <xf numFmtId="0" fontId="3" fillId="0" borderId="61" xfId="0" applyFont="1" applyBorder="1"/>
    <xf numFmtId="0" fontId="15" fillId="2" borderId="63" xfId="0" applyFont="1" applyFill="1" applyBorder="1" applyAlignment="1">
      <alignment horizontal="center" vertical="center" wrapText="1"/>
    </xf>
    <xf numFmtId="0" fontId="3" fillId="0" borderId="64" xfId="0" applyFont="1" applyBorder="1"/>
    <xf numFmtId="0" fontId="15" fillId="2" borderId="4" xfId="0" applyFont="1" applyFill="1" applyBorder="1" applyAlignment="1">
      <alignment horizontal="center" vertical="center"/>
    </xf>
    <xf numFmtId="0" fontId="3" fillId="0" borderId="68" xfId="0" applyFont="1" applyBorder="1"/>
    <xf numFmtId="0" fontId="43" fillId="8" borderId="2" xfId="0" applyFont="1" applyFill="1" applyBorder="1" applyAlignment="1">
      <alignment horizontal="left"/>
    </xf>
    <xf numFmtId="0" fontId="55" fillId="2" borderId="52" xfId="0" applyFont="1" applyFill="1" applyBorder="1" applyAlignment="1">
      <alignment horizontal="center" vertical="center" textRotation="90" wrapText="1"/>
    </xf>
    <xf numFmtId="0" fontId="3" fillId="0" borderId="71" xfId="0" applyFont="1" applyBorder="1"/>
    <xf numFmtId="0" fontId="3" fillId="0" borderId="32" xfId="0" applyFont="1" applyBorder="1"/>
    <xf numFmtId="0" fontId="71" fillId="3" borderId="25" xfId="0" applyFont="1" applyFill="1" applyBorder="1" applyAlignment="1">
      <alignment horizontal="left" vertical="center" wrapText="1"/>
    </xf>
    <xf numFmtId="0" fontId="72" fillId="2" borderId="25" xfId="0" applyFont="1" applyFill="1" applyBorder="1" applyAlignment="1">
      <alignment horizontal="left" vertical="center" wrapText="1" readingOrder="1"/>
    </xf>
    <xf numFmtId="0" fontId="73" fillId="2" borderId="6" xfId="0" applyFont="1" applyFill="1" applyBorder="1" applyAlignment="1">
      <alignment horizontal="left" vertical="center" wrapText="1"/>
    </xf>
    <xf numFmtId="0" fontId="41" fillId="7" borderId="20" xfId="0" applyFont="1" applyFill="1" applyBorder="1" applyAlignment="1">
      <alignment horizontal="center" vertical="center" wrapText="1"/>
    </xf>
    <xf numFmtId="0" fontId="75" fillId="2" borderId="2" xfId="0" applyFont="1" applyFill="1" applyBorder="1" applyAlignment="1">
      <alignment horizontal="left"/>
    </xf>
    <xf numFmtId="0" fontId="53" fillId="2" borderId="25"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45" fillId="11" borderId="74" xfId="0" applyFont="1" applyFill="1" applyBorder="1" applyAlignment="1">
      <alignment vertical="top" wrapText="1"/>
    </xf>
    <xf numFmtId="0" fontId="42" fillId="11" borderId="2" xfId="0" applyFont="1" applyFill="1" applyBorder="1" applyAlignment="1">
      <alignment horizontal="left"/>
    </xf>
  </cellXfs>
  <cellStyles count="1">
    <cellStyle name="Normal" xfId="0" builtinId="0"/>
  </cellStyles>
  <dxfs count="21">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190500</xdr:colOff>
      <xdr:row>107</xdr:row>
      <xdr:rowOff>238125</xdr:rowOff>
    </xdr:from>
    <xdr:ext cx="609600" cy="504825"/>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114</xdr:row>
      <xdr:rowOff>600075</xdr:rowOff>
    </xdr:from>
    <xdr:ext cx="600075" cy="504825"/>
    <xdr:sp macro="" textlink="">
      <xdr:nvSpPr>
        <xdr:cNvPr id="4" name="Shape 4">
          <a:extLst>
            <a:ext uri="{FF2B5EF4-FFF2-40B4-BE49-F238E27FC236}">
              <a16:creationId xmlns:a16="http://schemas.microsoft.com/office/drawing/2014/main" id="{00000000-0008-0000-0300-000004000000}"/>
            </a:ext>
          </a:extLst>
        </xdr:cNvPr>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41</xdr:row>
      <xdr:rowOff>238125</xdr:rowOff>
    </xdr:from>
    <xdr:ext cx="609600" cy="504825"/>
    <xdr:sp macro="" textlink="">
      <xdr:nvSpPr>
        <xdr:cNvPr id="3" name="Shape 3">
          <a:extLst>
            <a:ext uri="{FF2B5EF4-FFF2-40B4-BE49-F238E27FC236}">
              <a16:creationId xmlns:a16="http://schemas.microsoft.com/office/drawing/2014/main" id="{00000000-0008-0000-05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48</xdr:row>
      <xdr:rowOff>600075</xdr:rowOff>
    </xdr:from>
    <xdr:ext cx="600075" cy="504825"/>
    <xdr:sp macro="" textlink="">
      <xdr:nvSpPr>
        <xdr:cNvPr id="4" name="Shape 4">
          <a:extLst>
            <a:ext uri="{FF2B5EF4-FFF2-40B4-BE49-F238E27FC236}">
              <a16:creationId xmlns:a16="http://schemas.microsoft.com/office/drawing/2014/main" id="{00000000-0008-0000-0500-000004000000}"/>
            </a:ext>
          </a:extLst>
        </xdr:cNvPr>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190500</xdr:colOff>
      <xdr:row>33</xdr:row>
      <xdr:rowOff>238125</xdr:rowOff>
    </xdr:from>
    <xdr:ext cx="609600" cy="504825"/>
    <xdr:sp macro="" textlink="">
      <xdr:nvSpPr>
        <xdr:cNvPr id="3" name="Shape 3">
          <a:extLst>
            <a:ext uri="{FF2B5EF4-FFF2-40B4-BE49-F238E27FC236}">
              <a16:creationId xmlns:a16="http://schemas.microsoft.com/office/drawing/2014/main" id="{00000000-0008-0000-07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40</xdr:row>
      <xdr:rowOff>600075</xdr:rowOff>
    </xdr:from>
    <xdr:ext cx="600075" cy="504825"/>
    <xdr:sp macro="" textlink="">
      <xdr:nvSpPr>
        <xdr:cNvPr id="4" name="Shape 4">
          <a:extLst>
            <a:ext uri="{FF2B5EF4-FFF2-40B4-BE49-F238E27FC236}">
              <a16:creationId xmlns:a16="http://schemas.microsoft.com/office/drawing/2014/main" id="{00000000-0008-0000-0700-000004000000}"/>
            </a:ext>
          </a:extLst>
        </xdr:cNvPr>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38</xdr:row>
      <xdr:rowOff>238125</xdr:rowOff>
    </xdr:from>
    <xdr:ext cx="609600" cy="504825"/>
    <xdr:sp macro="" textlink="">
      <xdr:nvSpPr>
        <xdr:cNvPr id="3" name="Shape 3">
          <a:extLst>
            <a:ext uri="{FF2B5EF4-FFF2-40B4-BE49-F238E27FC236}">
              <a16:creationId xmlns:a16="http://schemas.microsoft.com/office/drawing/2014/main" id="{00000000-0008-0000-09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45</xdr:row>
      <xdr:rowOff>600075</xdr:rowOff>
    </xdr:from>
    <xdr:ext cx="600075" cy="504825"/>
    <xdr:sp macro="" textlink="">
      <xdr:nvSpPr>
        <xdr:cNvPr id="4" name="Shape 4">
          <a:extLst>
            <a:ext uri="{FF2B5EF4-FFF2-40B4-BE49-F238E27FC236}">
              <a16:creationId xmlns:a16="http://schemas.microsoft.com/office/drawing/2014/main" id="{00000000-0008-0000-0900-000004000000}"/>
            </a:ext>
          </a:extLst>
        </xdr:cNvPr>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40</xdr:row>
      <xdr:rowOff>238125</xdr:rowOff>
    </xdr:from>
    <xdr:ext cx="609600" cy="504825"/>
    <xdr:sp macro="" textlink="">
      <xdr:nvSpPr>
        <xdr:cNvPr id="3" name="Shape 3">
          <a:extLst>
            <a:ext uri="{FF2B5EF4-FFF2-40B4-BE49-F238E27FC236}">
              <a16:creationId xmlns:a16="http://schemas.microsoft.com/office/drawing/2014/main" id="{00000000-0008-0000-0B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47</xdr:row>
      <xdr:rowOff>600075</xdr:rowOff>
    </xdr:from>
    <xdr:ext cx="600075" cy="504825"/>
    <xdr:sp macro="" textlink="">
      <xdr:nvSpPr>
        <xdr:cNvPr id="4" name="Shape 4">
          <a:extLst>
            <a:ext uri="{FF2B5EF4-FFF2-40B4-BE49-F238E27FC236}">
              <a16:creationId xmlns:a16="http://schemas.microsoft.com/office/drawing/2014/main" id="{00000000-0008-0000-0B00-000004000000}"/>
            </a:ext>
          </a:extLst>
        </xdr:cNvPr>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plataformaproen.ufsj.edu.br/programa-de-capacitacoes-proen/"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25" workbookViewId="0"/>
  </sheetViews>
  <sheetFormatPr defaultColWidth="14.42578125" defaultRowHeight="15" customHeight="1"/>
  <cols>
    <col min="1" max="1" width="7.5703125" customWidth="1"/>
    <col min="2" max="2" width="32" customWidth="1"/>
    <col min="3" max="3" width="132" customWidth="1"/>
    <col min="4" max="4" width="18.140625" customWidth="1"/>
    <col min="5" max="6" width="124" customWidth="1"/>
    <col min="7" max="26" width="8" customWidth="1"/>
  </cols>
  <sheetData>
    <row r="1" spans="1:26" ht="18" customHeight="1">
      <c r="A1" s="1"/>
      <c r="B1" s="1"/>
      <c r="C1" s="1"/>
      <c r="D1" s="1"/>
      <c r="E1" s="1"/>
      <c r="F1" s="1"/>
      <c r="G1" s="1"/>
      <c r="H1" s="1"/>
      <c r="I1" s="1"/>
      <c r="J1" s="1"/>
      <c r="K1" s="1"/>
      <c r="L1" s="1"/>
      <c r="M1" s="1"/>
      <c r="N1" s="1"/>
      <c r="O1" s="1"/>
      <c r="P1" s="1"/>
      <c r="Q1" s="1"/>
      <c r="R1" s="1"/>
      <c r="S1" s="1"/>
      <c r="T1" s="1"/>
      <c r="U1" s="1"/>
      <c r="V1" s="1"/>
      <c r="W1" s="1"/>
      <c r="X1" s="1"/>
      <c r="Y1" s="1"/>
      <c r="Z1" s="1"/>
    </row>
    <row r="2" spans="1:26" ht="54" customHeight="1">
      <c r="A2" s="1"/>
      <c r="B2" s="300" t="s">
        <v>0</v>
      </c>
      <c r="C2" s="301"/>
      <c r="D2" s="1"/>
      <c r="E2" s="1"/>
      <c r="F2" s="1"/>
      <c r="G2" s="1"/>
      <c r="H2" s="1"/>
      <c r="I2" s="1"/>
      <c r="J2" s="1"/>
      <c r="K2" s="1"/>
      <c r="L2" s="1"/>
      <c r="M2" s="1"/>
      <c r="N2" s="1"/>
      <c r="O2" s="1"/>
      <c r="P2" s="1"/>
      <c r="Q2" s="1"/>
      <c r="R2" s="1"/>
      <c r="S2" s="1"/>
      <c r="T2" s="1"/>
      <c r="U2" s="1"/>
      <c r="V2" s="1"/>
      <c r="W2" s="1"/>
      <c r="X2" s="1"/>
      <c r="Y2" s="1"/>
      <c r="Z2" s="1"/>
    </row>
    <row r="3" spans="1:26" ht="18" customHeight="1">
      <c r="A3" s="1"/>
      <c r="B3" s="1"/>
      <c r="C3" s="1"/>
      <c r="D3" s="1"/>
      <c r="E3" s="1"/>
      <c r="F3" s="1"/>
      <c r="G3" s="1"/>
      <c r="H3" s="1"/>
      <c r="I3" s="1"/>
      <c r="J3" s="1"/>
      <c r="K3" s="1"/>
      <c r="L3" s="1"/>
      <c r="M3" s="1"/>
      <c r="N3" s="1"/>
      <c r="O3" s="1"/>
      <c r="P3" s="1"/>
      <c r="Q3" s="1"/>
      <c r="R3" s="1"/>
      <c r="S3" s="1"/>
      <c r="T3" s="1"/>
      <c r="U3" s="1"/>
      <c r="V3" s="1"/>
      <c r="W3" s="1"/>
      <c r="X3" s="1"/>
      <c r="Y3" s="1"/>
      <c r="Z3" s="1"/>
    </row>
    <row r="4" spans="1:26" ht="34.5" customHeight="1">
      <c r="A4" s="1"/>
      <c r="B4" s="2" t="s">
        <v>1</v>
      </c>
      <c r="C4" s="1"/>
      <c r="D4" s="1"/>
      <c r="E4" s="1"/>
      <c r="F4" s="1"/>
      <c r="G4" s="1"/>
      <c r="H4" s="1"/>
      <c r="I4" s="1"/>
      <c r="J4" s="1"/>
      <c r="K4" s="1"/>
      <c r="L4" s="1"/>
      <c r="M4" s="1"/>
      <c r="N4" s="1"/>
      <c r="O4" s="1"/>
      <c r="P4" s="1"/>
      <c r="Q4" s="1"/>
      <c r="R4" s="1"/>
      <c r="S4" s="1"/>
      <c r="T4" s="1"/>
      <c r="U4" s="1"/>
      <c r="V4" s="1"/>
      <c r="W4" s="1"/>
      <c r="X4" s="1"/>
      <c r="Y4" s="1"/>
      <c r="Z4" s="1"/>
    </row>
    <row r="5" spans="1:26" ht="115.5" customHeight="1">
      <c r="A5" s="1"/>
      <c r="B5" s="302" t="s">
        <v>2</v>
      </c>
      <c r="C5" s="303"/>
      <c r="D5" s="1"/>
      <c r="E5" s="1"/>
      <c r="F5" s="1"/>
      <c r="G5" s="1"/>
      <c r="H5" s="1"/>
      <c r="I5" s="1"/>
      <c r="J5" s="1"/>
      <c r="K5" s="1"/>
      <c r="L5" s="1"/>
      <c r="M5" s="1"/>
      <c r="N5" s="1"/>
      <c r="O5" s="1"/>
      <c r="P5" s="1"/>
      <c r="Q5" s="1"/>
      <c r="R5" s="1"/>
      <c r="S5" s="1"/>
      <c r="T5" s="1"/>
      <c r="U5" s="1"/>
      <c r="V5" s="1"/>
      <c r="W5" s="1"/>
      <c r="X5" s="1"/>
      <c r="Y5" s="1"/>
      <c r="Z5" s="1"/>
    </row>
    <row r="6" spans="1:26" ht="35.25" customHeight="1">
      <c r="A6" s="1"/>
      <c r="B6" s="3"/>
      <c r="C6" s="3"/>
      <c r="D6" s="1"/>
      <c r="E6" s="1"/>
      <c r="F6" s="1"/>
      <c r="G6" s="1"/>
      <c r="H6" s="1"/>
      <c r="I6" s="1"/>
      <c r="J6" s="1"/>
      <c r="K6" s="1"/>
      <c r="L6" s="1"/>
      <c r="M6" s="1"/>
      <c r="N6" s="1"/>
      <c r="O6" s="1"/>
      <c r="P6" s="1"/>
      <c r="Q6" s="1"/>
      <c r="R6" s="1"/>
      <c r="S6" s="1"/>
      <c r="T6" s="1"/>
      <c r="U6" s="1"/>
      <c r="V6" s="1"/>
      <c r="W6" s="1"/>
      <c r="X6" s="1"/>
      <c r="Y6" s="1"/>
      <c r="Z6" s="1"/>
    </row>
    <row r="7" spans="1:26" ht="34.5" customHeight="1">
      <c r="A7" s="1"/>
      <c r="B7" s="2" t="s">
        <v>3</v>
      </c>
      <c r="C7" s="1"/>
      <c r="D7" s="1"/>
      <c r="E7" s="1"/>
      <c r="F7" s="1"/>
      <c r="G7" s="1"/>
      <c r="H7" s="1"/>
      <c r="I7" s="1"/>
      <c r="J7" s="1"/>
      <c r="K7" s="1"/>
      <c r="L7" s="1"/>
      <c r="M7" s="1"/>
      <c r="N7" s="1"/>
      <c r="O7" s="1"/>
      <c r="P7" s="1"/>
      <c r="Q7" s="1"/>
      <c r="R7" s="1"/>
      <c r="S7" s="1"/>
      <c r="T7" s="1"/>
      <c r="U7" s="1"/>
      <c r="V7" s="1"/>
      <c r="W7" s="1"/>
      <c r="X7" s="1"/>
      <c r="Y7" s="1"/>
      <c r="Z7" s="1"/>
    </row>
    <row r="8" spans="1:26" ht="107.25" customHeight="1">
      <c r="A8" s="1"/>
      <c r="B8" s="302" t="s">
        <v>4</v>
      </c>
      <c r="C8" s="303"/>
      <c r="D8" s="1"/>
      <c r="E8" s="1"/>
      <c r="F8" s="1"/>
      <c r="G8" s="1"/>
      <c r="H8" s="1"/>
      <c r="I8" s="1"/>
      <c r="J8" s="1"/>
      <c r="K8" s="1"/>
      <c r="L8" s="1"/>
      <c r="M8" s="1"/>
      <c r="N8" s="1"/>
      <c r="O8" s="1"/>
      <c r="P8" s="1"/>
      <c r="Q8" s="1"/>
      <c r="R8" s="1"/>
      <c r="S8" s="1"/>
      <c r="T8" s="1"/>
      <c r="U8" s="1"/>
      <c r="V8" s="1"/>
      <c r="W8" s="1"/>
      <c r="X8" s="1"/>
      <c r="Y8" s="1"/>
      <c r="Z8" s="1"/>
    </row>
    <row r="9" spans="1:26" ht="52.5" customHeight="1">
      <c r="A9" s="1"/>
      <c r="B9" s="4"/>
      <c r="C9" s="1"/>
      <c r="D9" s="1"/>
      <c r="E9" s="1"/>
      <c r="F9" s="1"/>
      <c r="G9" s="1"/>
      <c r="H9" s="1"/>
      <c r="I9" s="1"/>
      <c r="J9" s="1"/>
      <c r="K9" s="1"/>
      <c r="L9" s="1"/>
      <c r="M9" s="1"/>
      <c r="N9" s="1"/>
      <c r="O9" s="1"/>
      <c r="P9" s="1"/>
      <c r="Q9" s="1"/>
      <c r="R9" s="1"/>
      <c r="S9" s="1"/>
      <c r="T9" s="1"/>
      <c r="U9" s="1"/>
      <c r="V9" s="1"/>
      <c r="W9" s="1"/>
      <c r="X9" s="1"/>
      <c r="Y9" s="1"/>
      <c r="Z9" s="1"/>
    </row>
    <row r="10" spans="1:26" ht="34.5" customHeight="1">
      <c r="A10" s="1"/>
      <c r="B10" s="2" t="s">
        <v>5</v>
      </c>
      <c r="C10" s="1"/>
      <c r="D10" s="1"/>
      <c r="E10" s="1"/>
      <c r="F10" s="1"/>
      <c r="G10" s="1"/>
      <c r="H10" s="1"/>
      <c r="I10" s="1"/>
      <c r="J10" s="1"/>
      <c r="K10" s="1"/>
      <c r="L10" s="1"/>
      <c r="M10" s="1"/>
      <c r="N10" s="1"/>
      <c r="O10" s="1"/>
      <c r="P10" s="1"/>
      <c r="Q10" s="1"/>
      <c r="R10" s="1"/>
      <c r="S10" s="1"/>
      <c r="T10" s="1"/>
      <c r="U10" s="1"/>
      <c r="V10" s="1"/>
      <c r="W10" s="1"/>
      <c r="X10" s="1"/>
      <c r="Y10" s="1"/>
      <c r="Z10" s="1"/>
    </row>
    <row r="11" spans="1:26" ht="34.5" customHeight="1">
      <c r="A11" s="1"/>
      <c r="B11" s="304" t="s">
        <v>6</v>
      </c>
      <c r="C11" s="303"/>
      <c r="D11" s="1"/>
      <c r="E11" s="1"/>
      <c r="F11" s="1"/>
      <c r="G11" s="1"/>
      <c r="H11" s="1"/>
      <c r="I11" s="1"/>
      <c r="J11" s="1"/>
      <c r="K11" s="1"/>
      <c r="L11" s="1"/>
      <c r="M11" s="1"/>
      <c r="N11" s="1"/>
      <c r="O11" s="1"/>
      <c r="P11" s="1"/>
      <c r="Q11" s="1"/>
      <c r="R11" s="1"/>
      <c r="S11" s="1"/>
      <c r="T11" s="1"/>
      <c r="U11" s="1"/>
      <c r="V11" s="1"/>
      <c r="W11" s="1"/>
      <c r="X11" s="1"/>
      <c r="Y11" s="1"/>
      <c r="Z11" s="1"/>
    </row>
    <row r="12" spans="1:26" ht="18"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8"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8"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8" customHeight="1">
      <c r="A15" s="1"/>
      <c r="B15" s="1" t="s">
        <v>7</v>
      </c>
      <c r="C15" s="1"/>
      <c r="D15" s="1"/>
      <c r="E15" s="1"/>
      <c r="F15" s="1"/>
      <c r="G15" s="1"/>
      <c r="H15" s="1"/>
      <c r="I15" s="1"/>
      <c r="J15" s="1"/>
      <c r="K15" s="1"/>
      <c r="L15" s="1"/>
      <c r="M15" s="1"/>
      <c r="N15" s="1"/>
      <c r="O15" s="1"/>
      <c r="P15" s="1"/>
      <c r="Q15" s="1"/>
      <c r="R15" s="1"/>
      <c r="S15" s="1"/>
      <c r="T15" s="1"/>
      <c r="U15" s="1"/>
      <c r="V15" s="1"/>
      <c r="W15" s="1"/>
      <c r="X15" s="1"/>
      <c r="Y15" s="1"/>
      <c r="Z15" s="1"/>
    </row>
    <row r="16" spans="1:26" ht="18"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8"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8"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30" customHeight="1">
      <c r="A19" s="1"/>
      <c r="B19" s="305" t="s">
        <v>8</v>
      </c>
      <c r="C19" s="306"/>
      <c r="D19" s="1"/>
      <c r="E19" s="1"/>
      <c r="F19" s="1"/>
      <c r="G19" s="1"/>
      <c r="H19" s="1"/>
      <c r="I19" s="1"/>
      <c r="J19" s="1"/>
      <c r="K19" s="1"/>
      <c r="L19" s="1"/>
      <c r="M19" s="1"/>
      <c r="N19" s="1"/>
      <c r="O19" s="1"/>
      <c r="P19" s="1"/>
      <c r="Q19" s="1"/>
      <c r="R19" s="1"/>
      <c r="S19" s="1"/>
      <c r="T19" s="1"/>
      <c r="U19" s="1"/>
      <c r="V19" s="1"/>
      <c r="W19" s="1"/>
      <c r="X19" s="1"/>
      <c r="Y19" s="1"/>
      <c r="Z19" s="1"/>
    </row>
    <row r="20" spans="1:26" ht="18"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8"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33.75" customHeight="1">
      <c r="A22" s="1"/>
      <c r="B22" s="5" t="s">
        <v>9</v>
      </c>
      <c r="C22" s="6" t="s">
        <v>10</v>
      </c>
      <c r="D22" s="1"/>
      <c r="E22" s="1"/>
      <c r="F22" s="1"/>
      <c r="G22" s="1"/>
      <c r="H22" s="1"/>
      <c r="I22" s="1"/>
      <c r="J22" s="1"/>
      <c r="K22" s="1"/>
      <c r="L22" s="1"/>
      <c r="M22" s="1"/>
      <c r="N22" s="1"/>
      <c r="O22" s="1"/>
      <c r="P22" s="1"/>
      <c r="Q22" s="1"/>
      <c r="R22" s="1"/>
      <c r="S22" s="1"/>
      <c r="T22" s="1"/>
      <c r="U22" s="1"/>
      <c r="V22" s="1"/>
      <c r="W22" s="1"/>
      <c r="X22" s="1"/>
      <c r="Y22" s="1"/>
      <c r="Z22" s="1"/>
    </row>
    <row r="23" spans="1:26" ht="30" customHeight="1">
      <c r="A23" s="1"/>
      <c r="B23" s="307" t="s">
        <v>11</v>
      </c>
      <c r="C23" s="7" t="s">
        <v>12</v>
      </c>
      <c r="D23" s="1"/>
      <c r="E23" s="1"/>
      <c r="F23" s="1"/>
      <c r="G23" s="1"/>
      <c r="H23" s="1"/>
      <c r="I23" s="1"/>
      <c r="J23" s="1"/>
      <c r="K23" s="1"/>
      <c r="L23" s="1"/>
      <c r="M23" s="1"/>
      <c r="N23" s="1"/>
      <c r="O23" s="1"/>
      <c r="P23" s="1"/>
      <c r="Q23" s="1"/>
      <c r="R23" s="1"/>
      <c r="S23" s="1"/>
      <c r="T23" s="1"/>
      <c r="U23" s="1"/>
      <c r="V23" s="1"/>
      <c r="W23" s="1"/>
      <c r="X23" s="1"/>
      <c r="Y23" s="1"/>
      <c r="Z23" s="1"/>
    </row>
    <row r="24" spans="1:26" ht="30" customHeight="1">
      <c r="A24" s="1"/>
      <c r="B24" s="308"/>
      <c r="C24" s="8" t="s">
        <v>13</v>
      </c>
      <c r="D24" s="1"/>
      <c r="E24" s="1"/>
      <c r="F24" s="1"/>
      <c r="G24" s="1"/>
      <c r="H24" s="1"/>
      <c r="I24" s="1"/>
      <c r="J24" s="1"/>
      <c r="K24" s="1"/>
      <c r="L24" s="1"/>
      <c r="M24" s="1"/>
      <c r="N24" s="1"/>
      <c r="O24" s="1"/>
      <c r="P24" s="1"/>
      <c r="Q24" s="1"/>
      <c r="R24" s="1"/>
      <c r="S24" s="1"/>
      <c r="T24" s="1"/>
      <c r="U24" s="1"/>
      <c r="V24" s="1"/>
      <c r="W24" s="1"/>
      <c r="X24" s="1"/>
      <c r="Y24" s="1"/>
      <c r="Z24" s="1"/>
    </row>
    <row r="25" spans="1:26" ht="54" customHeight="1">
      <c r="A25" s="1"/>
      <c r="B25" s="308"/>
      <c r="C25" s="8" t="s">
        <v>14</v>
      </c>
      <c r="D25" s="1"/>
      <c r="E25" s="1"/>
      <c r="F25" s="1"/>
      <c r="G25" s="1"/>
      <c r="H25" s="1"/>
      <c r="I25" s="1"/>
      <c r="J25" s="1"/>
      <c r="K25" s="1"/>
      <c r="L25" s="1"/>
      <c r="M25" s="1"/>
      <c r="N25" s="1"/>
      <c r="O25" s="1"/>
      <c r="P25" s="1"/>
      <c r="Q25" s="1"/>
      <c r="R25" s="1"/>
      <c r="S25" s="1"/>
      <c r="T25" s="1"/>
      <c r="U25" s="1"/>
      <c r="V25" s="1"/>
      <c r="W25" s="1"/>
      <c r="X25" s="1"/>
      <c r="Y25" s="1"/>
      <c r="Z25" s="1"/>
    </row>
    <row r="26" spans="1:26" ht="50.25" customHeight="1">
      <c r="A26" s="1"/>
      <c r="B26" s="308"/>
      <c r="C26" s="8" t="s">
        <v>15</v>
      </c>
      <c r="D26" s="1"/>
      <c r="E26" s="1"/>
      <c r="F26" s="1"/>
      <c r="G26" s="1"/>
      <c r="H26" s="1"/>
      <c r="I26" s="1"/>
      <c r="J26" s="1"/>
      <c r="K26" s="1"/>
      <c r="L26" s="1"/>
      <c r="M26" s="1"/>
      <c r="N26" s="1"/>
      <c r="O26" s="1"/>
      <c r="P26" s="1"/>
      <c r="Q26" s="1"/>
      <c r="R26" s="1"/>
      <c r="S26" s="1"/>
      <c r="T26" s="1"/>
      <c r="U26" s="1"/>
      <c r="V26" s="1"/>
      <c r="W26" s="1"/>
      <c r="X26" s="1"/>
      <c r="Y26" s="1"/>
      <c r="Z26" s="1"/>
    </row>
    <row r="27" spans="1:26" ht="58.5" customHeight="1">
      <c r="A27" s="1"/>
      <c r="B27" s="309"/>
      <c r="C27" s="9" t="s">
        <v>16</v>
      </c>
      <c r="D27" s="1"/>
      <c r="E27" s="1"/>
      <c r="F27" s="1"/>
      <c r="G27" s="1"/>
      <c r="H27" s="1"/>
      <c r="I27" s="1"/>
      <c r="J27" s="1"/>
      <c r="K27" s="1"/>
      <c r="L27" s="1"/>
      <c r="M27" s="1"/>
      <c r="N27" s="1"/>
      <c r="O27" s="1"/>
      <c r="P27" s="1"/>
      <c r="Q27" s="1"/>
      <c r="R27" s="1"/>
      <c r="S27" s="1"/>
      <c r="T27" s="1"/>
      <c r="U27" s="1"/>
      <c r="V27" s="1"/>
      <c r="W27" s="1"/>
      <c r="X27" s="1"/>
      <c r="Y27" s="1"/>
      <c r="Z27" s="1"/>
    </row>
    <row r="28" spans="1:26" ht="30" customHeight="1">
      <c r="A28" s="1"/>
      <c r="B28" s="5" t="s">
        <v>17</v>
      </c>
      <c r="C28" s="10" t="s">
        <v>18</v>
      </c>
      <c r="D28" s="1"/>
      <c r="E28" s="1"/>
      <c r="F28" s="1"/>
      <c r="G28" s="1"/>
      <c r="H28" s="1"/>
      <c r="I28" s="1"/>
      <c r="J28" s="1"/>
      <c r="K28" s="1"/>
      <c r="L28" s="1"/>
      <c r="M28" s="1"/>
      <c r="N28" s="1"/>
      <c r="O28" s="1"/>
      <c r="P28" s="1"/>
      <c r="Q28" s="1"/>
      <c r="R28" s="1"/>
      <c r="S28" s="1"/>
      <c r="T28" s="1"/>
      <c r="U28" s="1"/>
      <c r="V28" s="1"/>
      <c r="W28" s="1"/>
      <c r="X28" s="1"/>
      <c r="Y28" s="1"/>
      <c r="Z28" s="1"/>
    </row>
    <row r="29" spans="1:26" ht="27.75" customHeight="1">
      <c r="A29" s="1"/>
      <c r="B29" s="310" t="s">
        <v>19</v>
      </c>
      <c r="C29" s="11" t="s">
        <v>20</v>
      </c>
      <c r="D29" s="1"/>
      <c r="E29" s="1"/>
      <c r="F29" s="1"/>
      <c r="G29" s="1"/>
      <c r="H29" s="1"/>
      <c r="I29" s="1"/>
      <c r="J29" s="1"/>
      <c r="K29" s="1"/>
      <c r="L29" s="1"/>
      <c r="M29" s="1"/>
      <c r="N29" s="1"/>
      <c r="O29" s="1"/>
      <c r="P29" s="1"/>
      <c r="Q29" s="1"/>
      <c r="R29" s="1"/>
      <c r="S29" s="1"/>
      <c r="T29" s="1"/>
      <c r="U29" s="1"/>
      <c r="V29" s="1"/>
      <c r="W29" s="1"/>
      <c r="X29" s="1"/>
      <c r="Y29" s="1"/>
      <c r="Z29" s="1"/>
    </row>
    <row r="30" spans="1:26" ht="47.25" customHeight="1">
      <c r="A30" s="1"/>
      <c r="B30" s="311"/>
      <c r="C30" s="12" t="s">
        <v>21</v>
      </c>
      <c r="D30" s="1"/>
      <c r="E30" s="1"/>
      <c r="F30" s="1"/>
      <c r="G30" s="1"/>
      <c r="H30" s="1"/>
      <c r="I30" s="1"/>
      <c r="J30" s="1"/>
      <c r="K30" s="1"/>
      <c r="L30" s="1"/>
      <c r="M30" s="1"/>
      <c r="N30" s="1"/>
      <c r="O30" s="1"/>
      <c r="P30" s="1"/>
      <c r="Q30" s="1"/>
      <c r="R30" s="1"/>
      <c r="S30" s="1"/>
      <c r="T30" s="1"/>
      <c r="U30" s="1"/>
      <c r="V30" s="1"/>
      <c r="W30" s="1"/>
      <c r="X30" s="1"/>
      <c r="Y30" s="1"/>
      <c r="Z30" s="1"/>
    </row>
    <row r="31" spans="1:26" ht="29.25" customHeight="1">
      <c r="A31" s="1"/>
      <c r="B31" s="311"/>
      <c r="C31" s="12" t="s">
        <v>22</v>
      </c>
      <c r="D31" s="1"/>
      <c r="E31" s="1"/>
      <c r="F31" s="1"/>
      <c r="G31" s="1"/>
      <c r="H31" s="1"/>
      <c r="I31" s="1"/>
      <c r="J31" s="1"/>
      <c r="K31" s="1"/>
      <c r="L31" s="1"/>
      <c r="M31" s="1"/>
      <c r="N31" s="1"/>
      <c r="O31" s="1"/>
      <c r="P31" s="1"/>
      <c r="Q31" s="1"/>
      <c r="R31" s="1"/>
      <c r="S31" s="1"/>
      <c r="T31" s="1"/>
      <c r="U31" s="1"/>
      <c r="V31" s="1"/>
      <c r="W31" s="1"/>
      <c r="X31" s="1"/>
      <c r="Y31" s="1"/>
      <c r="Z31" s="1"/>
    </row>
    <row r="32" spans="1:26" ht="41.25" customHeight="1">
      <c r="A32" s="1"/>
      <c r="B32" s="311"/>
      <c r="C32" s="12" t="s">
        <v>23</v>
      </c>
      <c r="D32" s="1"/>
      <c r="E32" s="1"/>
      <c r="F32" s="1"/>
      <c r="G32" s="1"/>
      <c r="H32" s="1"/>
      <c r="I32" s="1"/>
      <c r="J32" s="1"/>
      <c r="K32" s="1"/>
      <c r="L32" s="1"/>
      <c r="M32" s="1"/>
      <c r="N32" s="1"/>
      <c r="O32" s="1"/>
      <c r="P32" s="1"/>
      <c r="Q32" s="1"/>
      <c r="R32" s="1"/>
      <c r="S32" s="1"/>
      <c r="T32" s="1"/>
      <c r="U32" s="1"/>
      <c r="V32" s="1"/>
      <c r="W32" s="1"/>
      <c r="X32" s="1"/>
      <c r="Y32" s="1"/>
      <c r="Z32" s="1"/>
    </row>
    <row r="33" spans="1:26" ht="35.25" customHeight="1">
      <c r="A33" s="1"/>
      <c r="B33" s="312"/>
      <c r="C33" s="13" t="s">
        <v>24</v>
      </c>
      <c r="D33" s="1"/>
      <c r="E33" s="1"/>
      <c r="F33" s="1"/>
      <c r="G33" s="1"/>
      <c r="H33" s="1"/>
      <c r="I33" s="1"/>
      <c r="J33" s="1"/>
      <c r="K33" s="1"/>
      <c r="L33" s="1"/>
      <c r="M33" s="1"/>
      <c r="N33" s="1"/>
      <c r="O33" s="1"/>
      <c r="P33" s="1"/>
      <c r="Q33" s="1"/>
      <c r="R33" s="1"/>
      <c r="S33" s="1"/>
      <c r="T33" s="1"/>
      <c r="U33" s="1"/>
      <c r="V33" s="1"/>
      <c r="W33" s="1"/>
      <c r="X33" s="1"/>
      <c r="Y33" s="1"/>
      <c r="Z33" s="1"/>
    </row>
    <row r="34" spans="1:26"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313"/>
      <c r="C74" s="314"/>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315"/>
      <c r="C75" s="316"/>
      <c r="D75" s="1"/>
      <c r="E75" s="1"/>
      <c r="F75" s="1"/>
      <c r="G75" s="1"/>
      <c r="H75" s="1"/>
      <c r="I75" s="1"/>
      <c r="J75" s="1"/>
      <c r="K75" s="1"/>
      <c r="L75" s="1"/>
      <c r="M75" s="1"/>
      <c r="N75" s="1"/>
      <c r="O75" s="1"/>
      <c r="P75" s="1"/>
      <c r="Q75" s="1"/>
      <c r="R75" s="1"/>
      <c r="S75" s="1"/>
      <c r="T75" s="1"/>
      <c r="U75" s="1"/>
      <c r="V75" s="1"/>
      <c r="W75" s="1"/>
      <c r="X75" s="1"/>
      <c r="Y75" s="1"/>
      <c r="Z75" s="1"/>
    </row>
    <row r="76" spans="1:26" ht="31.5" customHeight="1">
      <c r="A76" s="1"/>
      <c r="B76" s="14"/>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1012"/>
  <sheetViews>
    <sheetView workbookViewId="0"/>
  </sheetViews>
  <sheetFormatPr defaultColWidth="14.42578125" defaultRowHeight="15" customHeight="1"/>
  <cols>
    <col min="1" max="1" width="5.7109375" customWidth="1"/>
    <col min="2" max="2" width="74.7109375" customWidth="1"/>
    <col min="3" max="3" width="6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27"/>
      <c r="B1" s="27"/>
      <c r="C1" s="135"/>
      <c r="D1" s="27"/>
      <c r="E1" s="27"/>
      <c r="F1" s="135"/>
      <c r="G1" s="27"/>
      <c r="H1" s="136"/>
      <c r="I1" s="136"/>
      <c r="J1" s="136"/>
      <c r="K1" s="136"/>
      <c r="L1" s="136"/>
      <c r="M1" s="136"/>
      <c r="N1" s="136"/>
      <c r="O1" s="136"/>
      <c r="P1" s="136"/>
      <c r="Q1" s="27"/>
      <c r="R1" s="136"/>
      <c r="S1" s="27"/>
      <c r="T1" s="27"/>
      <c r="U1" s="27"/>
      <c r="V1" s="27"/>
      <c r="W1" s="27"/>
      <c r="X1" s="27"/>
      <c r="Y1" s="27"/>
      <c r="Z1" s="27"/>
      <c r="AA1" s="27"/>
      <c r="AB1" s="27"/>
      <c r="AC1" s="27"/>
      <c r="AD1" s="27"/>
      <c r="AE1" s="27"/>
      <c r="AF1" s="27"/>
      <c r="AG1" s="27"/>
      <c r="AH1" s="27"/>
      <c r="AI1" s="27"/>
      <c r="AJ1" s="27"/>
      <c r="AK1" s="27"/>
      <c r="AL1" s="27"/>
      <c r="AM1" s="27"/>
      <c r="AN1" s="27"/>
      <c r="AO1" s="27"/>
      <c r="AP1" s="27"/>
      <c r="AQ1" s="27"/>
      <c r="AR1" s="27"/>
    </row>
    <row r="2" spans="1:44">
      <c r="A2" s="27"/>
      <c r="B2" s="343" t="s">
        <v>417</v>
      </c>
      <c r="C2" s="326"/>
      <c r="D2" s="326"/>
      <c r="E2" s="326"/>
      <c r="F2" s="326"/>
      <c r="G2" s="326"/>
      <c r="H2" s="326"/>
      <c r="I2" s="326"/>
      <c r="J2" s="326"/>
      <c r="K2" s="326"/>
      <c r="L2" s="326"/>
      <c r="M2" s="326"/>
      <c r="N2" s="326"/>
      <c r="O2" s="326"/>
      <c r="P2" s="326"/>
      <c r="Q2" s="319"/>
      <c r="R2" s="136"/>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44" ht="34.5" customHeight="1">
      <c r="A3" s="27"/>
      <c r="B3" s="320"/>
      <c r="C3" s="330"/>
      <c r="D3" s="330"/>
      <c r="E3" s="330"/>
      <c r="F3" s="330"/>
      <c r="G3" s="330"/>
      <c r="H3" s="330"/>
      <c r="I3" s="330"/>
      <c r="J3" s="330"/>
      <c r="K3" s="330"/>
      <c r="L3" s="330"/>
      <c r="M3" s="330"/>
      <c r="N3" s="330"/>
      <c r="O3" s="330"/>
      <c r="P3" s="330"/>
      <c r="Q3" s="321"/>
      <c r="R3" s="136"/>
      <c r="S3" s="27"/>
      <c r="T3" s="27"/>
      <c r="U3" s="27"/>
      <c r="V3" s="27"/>
      <c r="W3" s="27"/>
      <c r="X3" s="27"/>
      <c r="Y3" s="27"/>
      <c r="Z3" s="27"/>
      <c r="AA3" s="27"/>
      <c r="AB3" s="27"/>
      <c r="AC3" s="27"/>
      <c r="AD3" s="27"/>
      <c r="AE3" s="27"/>
      <c r="AF3" s="27"/>
      <c r="AG3" s="27"/>
      <c r="AH3" s="27"/>
      <c r="AI3" s="27"/>
      <c r="AJ3" s="27"/>
      <c r="AK3" s="27"/>
      <c r="AL3" s="27"/>
      <c r="AM3" s="27"/>
      <c r="AN3" s="27"/>
      <c r="AO3" s="27"/>
      <c r="AP3" s="27"/>
      <c r="AQ3" s="27"/>
      <c r="AR3" s="27"/>
    </row>
    <row r="4" spans="1:44" ht="39.75" customHeight="1">
      <c r="A4" s="27"/>
      <c r="B4" s="344" t="s">
        <v>418</v>
      </c>
      <c r="C4" s="345"/>
      <c r="D4" s="345"/>
      <c r="E4" s="345"/>
      <c r="F4" s="345"/>
      <c r="G4" s="345"/>
      <c r="H4" s="345"/>
      <c r="I4" s="345"/>
      <c r="J4" s="345"/>
      <c r="K4" s="345"/>
      <c r="L4" s="345"/>
      <c r="M4" s="345"/>
      <c r="N4" s="345"/>
      <c r="O4" s="345"/>
      <c r="P4" s="345"/>
      <c r="Q4" s="346"/>
      <c r="R4" s="136"/>
      <c r="S4" s="27"/>
      <c r="T4" s="27"/>
      <c r="U4" s="27"/>
      <c r="V4" s="27"/>
      <c r="W4" s="27"/>
      <c r="X4" s="27"/>
      <c r="Y4" s="27"/>
      <c r="Z4" s="27"/>
      <c r="AA4" s="27"/>
      <c r="AB4" s="27"/>
      <c r="AC4" s="27"/>
      <c r="AD4" s="27"/>
      <c r="AE4" s="27"/>
      <c r="AF4" s="27"/>
      <c r="AG4" s="27"/>
      <c r="AH4" s="27"/>
      <c r="AI4" s="27"/>
      <c r="AJ4" s="27"/>
      <c r="AK4" s="27"/>
      <c r="AL4" s="27"/>
      <c r="AM4" s="27"/>
      <c r="AN4" s="27"/>
      <c r="AO4" s="27"/>
      <c r="AP4" s="27"/>
      <c r="AQ4" s="27"/>
      <c r="AR4" s="27"/>
    </row>
    <row r="5" spans="1:44" ht="39.75" customHeight="1">
      <c r="A5" s="27"/>
      <c r="B5" s="344" t="s">
        <v>419</v>
      </c>
      <c r="C5" s="345"/>
      <c r="D5" s="345"/>
      <c r="E5" s="345"/>
      <c r="F5" s="345"/>
      <c r="G5" s="345"/>
      <c r="H5" s="345"/>
      <c r="I5" s="345"/>
      <c r="J5" s="345"/>
      <c r="K5" s="345"/>
      <c r="L5" s="345"/>
      <c r="M5" s="345"/>
      <c r="N5" s="345"/>
      <c r="O5" s="345"/>
      <c r="P5" s="345"/>
      <c r="Q5" s="346"/>
      <c r="R5" s="136"/>
      <c r="S5" s="27"/>
      <c r="T5" s="27"/>
      <c r="U5" s="27"/>
      <c r="V5" s="27"/>
      <c r="W5" s="27"/>
      <c r="X5" s="27"/>
      <c r="Y5" s="27"/>
      <c r="Z5" s="27"/>
      <c r="AA5" s="27"/>
      <c r="AB5" s="27"/>
      <c r="AC5" s="27"/>
      <c r="AD5" s="27"/>
      <c r="AE5" s="27"/>
      <c r="AF5" s="27"/>
      <c r="AG5" s="27"/>
      <c r="AH5" s="27"/>
      <c r="AI5" s="27"/>
      <c r="AJ5" s="27"/>
      <c r="AK5" s="27"/>
      <c r="AL5" s="27"/>
      <c r="AM5" s="27"/>
      <c r="AN5" s="27"/>
      <c r="AO5" s="27"/>
      <c r="AP5" s="27"/>
      <c r="AQ5" s="27"/>
      <c r="AR5" s="27"/>
    </row>
    <row r="6" spans="1:44" ht="42" customHeight="1">
      <c r="A6" s="27"/>
      <c r="B6" s="347" t="s">
        <v>785</v>
      </c>
      <c r="C6" s="332"/>
      <c r="D6" s="332"/>
      <c r="E6" s="332"/>
      <c r="F6" s="332"/>
      <c r="G6" s="332"/>
      <c r="H6" s="332"/>
      <c r="I6" s="332"/>
      <c r="J6" s="332"/>
      <c r="K6" s="332"/>
      <c r="L6" s="332"/>
      <c r="M6" s="332"/>
      <c r="N6" s="332"/>
      <c r="O6" s="332"/>
      <c r="P6" s="332"/>
      <c r="Q6" s="306"/>
      <c r="R6" s="136"/>
      <c r="S6" s="27"/>
      <c r="T6" s="27"/>
      <c r="U6" s="27"/>
      <c r="V6" s="27"/>
      <c r="W6" s="27"/>
      <c r="X6" s="27"/>
      <c r="Y6" s="27"/>
      <c r="Z6" s="27"/>
      <c r="AA6" s="27"/>
      <c r="AB6" s="27"/>
      <c r="AC6" s="27"/>
      <c r="AD6" s="27"/>
      <c r="AE6" s="27"/>
      <c r="AF6" s="27"/>
      <c r="AG6" s="27"/>
      <c r="AH6" s="27"/>
      <c r="AI6" s="27"/>
      <c r="AJ6" s="27"/>
      <c r="AK6" s="27"/>
      <c r="AL6" s="27"/>
      <c r="AM6" s="27"/>
      <c r="AN6" s="27"/>
      <c r="AO6" s="27"/>
      <c r="AP6" s="27"/>
      <c r="AQ6" s="27"/>
      <c r="AR6" s="27"/>
    </row>
    <row r="7" spans="1:44" ht="42" customHeight="1">
      <c r="A7" s="27"/>
      <c r="B7" s="347" t="s">
        <v>421</v>
      </c>
      <c r="C7" s="332"/>
      <c r="D7" s="332"/>
      <c r="E7" s="332"/>
      <c r="F7" s="332"/>
      <c r="G7" s="332"/>
      <c r="H7" s="332"/>
      <c r="I7" s="332"/>
      <c r="J7" s="332"/>
      <c r="K7" s="332"/>
      <c r="L7" s="332"/>
      <c r="M7" s="332"/>
      <c r="N7" s="332"/>
      <c r="O7" s="332"/>
      <c r="P7" s="332"/>
      <c r="Q7" s="306"/>
      <c r="R7" s="136"/>
      <c r="S7" s="27"/>
      <c r="T7" s="27"/>
      <c r="U7" s="27"/>
      <c r="V7" s="27"/>
      <c r="W7" s="27"/>
      <c r="X7" s="27"/>
      <c r="Y7" s="27"/>
      <c r="Z7" s="27"/>
      <c r="AA7" s="27"/>
      <c r="AB7" s="27"/>
      <c r="AC7" s="27"/>
      <c r="AD7" s="27"/>
      <c r="AE7" s="27"/>
      <c r="AF7" s="27"/>
      <c r="AG7" s="27"/>
      <c r="AH7" s="27"/>
      <c r="AI7" s="27"/>
      <c r="AJ7" s="27"/>
      <c r="AK7" s="27"/>
      <c r="AL7" s="27"/>
      <c r="AM7" s="27"/>
      <c r="AN7" s="27"/>
      <c r="AO7" s="27"/>
      <c r="AP7" s="27"/>
      <c r="AQ7" s="27"/>
      <c r="AR7" s="27"/>
    </row>
    <row r="8" spans="1:44" ht="39.75" customHeight="1">
      <c r="A8" s="27"/>
      <c r="B8" s="347" t="s">
        <v>422</v>
      </c>
      <c r="C8" s="332"/>
      <c r="D8" s="332"/>
      <c r="E8" s="332"/>
      <c r="F8" s="332"/>
      <c r="G8" s="332"/>
      <c r="H8" s="332"/>
      <c r="I8" s="332"/>
      <c r="J8" s="332"/>
      <c r="K8" s="332"/>
      <c r="L8" s="332"/>
      <c r="M8" s="332"/>
      <c r="N8" s="332"/>
      <c r="O8" s="332"/>
      <c r="P8" s="332"/>
      <c r="Q8" s="306"/>
      <c r="R8" s="136"/>
      <c r="S8" s="27"/>
      <c r="T8" s="27"/>
      <c r="U8" s="27"/>
      <c r="V8" s="27"/>
      <c r="W8" s="27"/>
      <c r="X8" s="27"/>
      <c r="Y8" s="27"/>
      <c r="Z8" s="27"/>
      <c r="AA8" s="27"/>
      <c r="AB8" s="27"/>
      <c r="AC8" s="27"/>
      <c r="AD8" s="27"/>
      <c r="AE8" s="27"/>
      <c r="AF8" s="27"/>
      <c r="AG8" s="27"/>
      <c r="AH8" s="27"/>
      <c r="AI8" s="27"/>
      <c r="AJ8" s="27"/>
      <c r="AK8" s="27"/>
      <c r="AL8" s="27"/>
      <c r="AM8" s="27"/>
      <c r="AN8" s="27"/>
      <c r="AO8" s="27"/>
      <c r="AP8" s="27"/>
      <c r="AQ8" s="27"/>
      <c r="AR8" s="27"/>
    </row>
    <row r="9" spans="1:44" ht="39.75" customHeight="1">
      <c r="A9" s="27"/>
      <c r="B9" s="347" t="s">
        <v>423</v>
      </c>
      <c r="C9" s="332"/>
      <c r="D9" s="332"/>
      <c r="E9" s="332"/>
      <c r="F9" s="332"/>
      <c r="G9" s="332"/>
      <c r="H9" s="332"/>
      <c r="I9" s="332"/>
      <c r="J9" s="332"/>
      <c r="K9" s="332"/>
      <c r="L9" s="332"/>
      <c r="M9" s="332"/>
      <c r="N9" s="332"/>
      <c r="O9" s="332"/>
      <c r="P9" s="332"/>
      <c r="Q9" s="306"/>
      <c r="R9" s="136"/>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28.5" customHeight="1">
      <c r="A10" s="23"/>
      <c r="B10" s="137"/>
      <c r="C10" s="138"/>
      <c r="D10" s="137"/>
      <c r="E10" s="137"/>
      <c r="F10" s="138"/>
      <c r="G10" s="137"/>
      <c r="H10" s="137"/>
      <c r="I10" s="137"/>
      <c r="J10" s="137"/>
      <c r="K10" s="137"/>
      <c r="L10" s="137"/>
      <c r="M10" s="137"/>
      <c r="N10" s="137"/>
      <c r="O10" s="137"/>
      <c r="P10" s="137"/>
      <c r="Q10" s="137"/>
      <c r="R10" s="136">
        <v>1</v>
      </c>
      <c r="S10" s="27" t="s">
        <v>34</v>
      </c>
      <c r="T10" s="27"/>
      <c r="U10" s="27" t="s">
        <v>424</v>
      </c>
      <c r="V10" s="27"/>
      <c r="W10" s="27" t="s">
        <v>425</v>
      </c>
      <c r="X10" s="27" t="s">
        <v>426</v>
      </c>
      <c r="Y10" s="27"/>
      <c r="Z10" s="27"/>
      <c r="AA10" s="27"/>
      <c r="AB10" s="27"/>
      <c r="AC10" s="27"/>
      <c r="AD10" s="27"/>
      <c r="AE10" s="27"/>
      <c r="AF10" s="27"/>
      <c r="AG10" s="27"/>
      <c r="AH10" s="27"/>
      <c r="AI10" s="27"/>
      <c r="AJ10" s="27"/>
      <c r="AK10" s="27"/>
      <c r="AL10" s="27"/>
      <c r="AM10" s="27"/>
      <c r="AN10" s="27"/>
      <c r="AO10" s="27"/>
      <c r="AP10" s="27"/>
      <c r="AQ10" s="27"/>
      <c r="AR10" s="27"/>
    </row>
    <row r="11" spans="1:44" ht="15.75" customHeight="1">
      <c r="A11" s="23"/>
      <c r="B11" s="352" t="s">
        <v>427</v>
      </c>
      <c r="C11" s="353" t="s">
        <v>428</v>
      </c>
      <c r="D11" s="326"/>
      <c r="E11" s="326"/>
      <c r="F11" s="319"/>
      <c r="G11" s="355" t="s">
        <v>429</v>
      </c>
      <c r="H11" s="326"/>
      <c r="I11" s="326"/>
      <c r="J11" s="319"/>
      <c r="K11" s="355" t="s">
        <v>430</v>
      </c>
      <c r="L11" s="326"/>
      <c r="M11" s="326"/>
      <c r="N11" s="326"/>
      <c r="O11" s="326"/>
      <c r="P11" s="326"/>
      <c r="Q11" s="319"/>
      <c r="R11" s="139">
        <v>2</v>
      </c>
      <c r="S11" s="140" t="s">
        <v>431</v>
      </c>
      <c r="T11" s="140"/>
      <c r="U11" s="140" t="s">
        <v>432</v>
      </c>
      <c r="V11" s="140"/>
      <c r="W11" s="140" t="s">
        <v>433</v>
      </c>
      <c r="X11" s="140" t="s">
        <v>434</v>
      </c>
      <c r="Y11" s="140"/>
      <c r="Z11" s="140"/>
      <c r="AA11" s="140"/>
      <c r="AB11" s="140"/>
      <c r="AC11" s="140"/>
      <c r="AD11" s="140"/>
      <c r="AE11" s="140"/>
      <c r="AF11" s="140"/>
      <c r="AG11" s="140"/>
      <c r="AH11" s="140"/>
      <c r="AI11" s="140"/>
      <c r="AJ11" s="140"/>
      <c r="AK11" s="140"/>
      <c r="AL11" s="140"/>
      <c r="AM11" s="140"/>
      <c r="AN11" s="140"/>
      <c r="AO11" s="140"/>
      <c r="AP11" s="140"/>
      <c r="AQ11" s="140"/>
      <c r="AR11" s="140"/>
    </row>
    <row r="12" spans="1:44" ht="37.5" customHeight="1">
      <c r="A12" s="23"/>
      <c r="B12" s="308"/>
      <c r="C12" s="354"/>
      <c r="D12" s="330"/>
      <c r="E12" s="330"/>
      <c r="F12" s="321"/>
      <c r="G12" s="320"/>
      <c r="H12" s="330"/>
      <c r="I12" s="330"/>
      <c r="J12" s="321"/>
      <c r="K12" s="320"/>
      <c r="L12" s="330"/>
      <c r="M12" s="330"/>
      <c r="N12" s="330"/>
      <c r="O12" s="330"/>
      <c r="P12" s="330"/>
      <c r="Q12" s="321"/>
      <c r="R12" s="139">
        <v>3</v>
      </c>
      <c r="S12" s="140"/>
      <c r="T12" s="140"/>
      <c r="U12" s="140" t="s">
        <v>435</v>
      </c>
      <c r="V12" s="140"/>
      <c r="W12" s="140" t="s">
        <v>436</v>
      </c>
      <c r="X12" s="140" t="s">
        <v>437</v>
      </c>
      <c r="Y12" s="140"/>
      <c r="Z12" s="140"/>
      <c r="AA12" s="140"/>
      <c r="AB12" s="140"/>
      <c r="AC12" s="140"/>
      <c r="AD12" s="140"/>
      <c r="AE12" s="140"/>
      <c r="AF12" s="140"/>
      <c r="AG12" s="140"/>
      <c r="AH12" s="140"/>
      <c r="AI12" s="140"/>
      <c r="AJ12" s="140"/>
      <c r="AK12" s="140"/>
      <c r="AL12" s="140"/>
      <c r="AM12" s="140"/>
      <c r="AN12" s="140"/>
      <c r="AO12" s="140"/>
      <c r="AP12" s="140"/>
      <c r="AQ12" s="140"/>
      <c r="AR12" s="140"/>
    </row>
    <row r="13" spans="1:44" ht="93.75" customHeight="1">
      <c r="A13" s="23"/>
      <c r="B13" s="309"/>
      <c r="C13" s="241" t="s">
        <v>438</v>
      </c>
      <c r="D13" s="242" t="s">
        <v>439</v>
      </c>
      <c r="E13" s="144" t="s">
        <v>440</v>
      </c>
      <c r="F13" s="243" t="s">
        <v>441</v>
      </c>
      <c r="G13" s="146" t="s">
        <v>442</v>
      </c>
      <c r="H13" s="147" t="s">
        <v>443</v>
      </c>
      <c r="I13" s="146" t="s">
        <v>444</v>
      </c>
      <c r="J13" s="146" t="s">
        <v>445</v>
      </c>
      <c r="K13" s="243" t="s">
        <v>446</v>
      </c>
      <c r="L13" s="243" t="s">
        <v>447</v>
      </c>
      <c r="M13" s="243" t="s">
        <v>448</v>
      </c>
      <c r="N13" s="243" t="s">
        <v>449</v>
      </c>
      <c r="O13" s="243" t="s">
        <v>450</v>
      </c>
      <c r="P13" s="243" t="s">
        <v>451</v>
      </c>
      <c r="Q13" s="243" t="s">
        <v>452</v>
      </c>
      <c r="R13" s="148">
        <v>4</v>
      </c>
      <c r="S13" s="149"/>
      <c r="T13" s="149"/>
      <c r="U13" s="149" t="s">
        <v>453</v>
      </c>
      <c r="V13" s="149"/>
      <c r="W13" s="149" t="s">
        <v>454</v>
      </c>
      <c r="X13" s="149"/>
      <c r="Y13" s="149"/>
      <c r="Z13" s="149"/>
      <c r="AA13" s="149"/>
      <c r="AB13" s="149"/>
      <c r="AC13" s="149"/>
      <c r="AD13" s="149"/>
      <c r="AE13" s="149"/>
      <c r="AF13" s="149"/>
      <c r="AG13" s="149"/>
      <c r="AH13" s="149"/>
      <c r="AI13" s="149"/>
      <c r="AJ13" s="149"/>
      <c r="AK13" s="149"/>
      <c r="AL13" s="149"/>
      <c r="AM13" s="149"/>
      <c r="AN13" s="149"/>
      <c r="AO13" s="149"/>
      <c r="AP13" s="149"/>
      <c r="AQ13" s="149"/>
      <c r="AR13" s="149"/>
    </row>
    <row r="14" spans="1:44" ht="69.75" customHeight="1">
      <c r="A14" s="43">
        <v>1</v>
      </c>
      <c r="B14" s="44" t="str">
        <f>OBJETIVO_SETORIAL_04!B12</f>
        <v>Desenvolver ferramentas de tecnologia de informação a fim de consolidar o pleno funcionamento do Portal de Egressos;</v>
      </c>
      <c r="C14" s="252" t="s">
        <v>786</v>
      </c>
      <c r="D14" s="253" t="s">
        <v>787</v>
      </c>
      <c r="E14" s="162" t="s">
        <v>788</v>
      </c>
      <c r="F14" s="160" t="s">
        <v>435</v>
      </c>
      <c r="G14" s="254">
        <v>2</v>
      </c>
      <c r="H14" s="156">
        <v>3</v>
      </c>
      <c r="I14" s="154">
        <f t="shared" ref="I14:I27" si="0">G14*H14</f>
        <v>6</v>
      </c>
      <c r="J14" s="255" t="str">
        <f t="shared" ref="J14:J27" si="1">IF(I14&lt;3,"Baixo",IF(AND(I14&lt;7,I14&gt;=3),"Médio",IF(AND(I14&lt;13,I14&gt;=8),"Alto","Extremo")))</f>
        <v>Médio</v>
      </c>
      <c r="K14" s="155"/>
      <c r="L14" s="155"/>
      <c r="M14" s="155"/>
      <c r="N14" s="155"/>
      <c r="O14" s="155"/>
      <c r="P14" s="155"/>
      <c r="Q14" s="154"/>
      <c r="R14" s="26">
        <v>5</v>
      </c>
      <c r="S14" s="23"/>
      <c r="T14" s="23"/>
      <c r="U14" s="23" t="s">
        <v>688</v>
      </c>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ht="116.25">
      <c r="A15" s="43">
        <v>2</v>
      </c>
      <c r="B15" s="44" t="str">
        <f>OBJETIVO_SETORIAL_04!B13</f>
        <v>Desenvolver ferramentas de tecnologia de informação voltadas para o acompanhamento de egressos da graduação a fim de possibilitar a aproximação e interação entre a universidade e seus egressos;</v>
      </c>
      <c r="C15" s="252" t="s">
        <v>789</v>
      </c>
      <c r="D15" s="253" t="s">
        <v>790</v>
      </c>
      <c r="E15" s="162" t="s">
        <v>791</v>
      </c>
      <c r="F15" s="160" t="s">
        <v>432</v>
      </c>
      <c r="G15" s="254">
        <v>2</v>
      </c>
      <c r="H15" s="156">
        <v>2</v>
      </c>
      <c r="I15" s="154">
        <f t="shared" si="0"/>
        <v>4</v>
      </c>
      <c r="J15" s="255" t="str">
        <f t="shared" si="1"/>
        <v>Médio</v>
      </c>
      <c r="K15" s="155"/>
      <c r="L15" s="155"/>
      <c r="M15" s="155"/>
      <c r="N15" s="155"/>
      <c r="O15" s="155"/>
      <c r="P15" s="155"/>
      <c r="Q15" s="154"/>
      <c r="R15" s="26"/>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row>
    <row r="16" spans="1:44" ht="116.25">
      <c r="A16" s="43">
        <v>3</v>
      </c>
      <c r="B16" s="44" t="str">
        <f>OBJETIVO_SETORIAL_04!B14</f>
        <v>Desenvolver ferramentas de tecnologia de informação voltadas para o acompanhamento dos estagiários da graduação, a fim de possibilitar a aproximação e interação entre a UFSJ e as empresas concedentes de estágio;</v>
      </c>
      <c r="C16" s="252" t="s">
        <v>789</v>
      </c>
      <c r="D16" s="253" t="s">
        <v>790</v>
      </c>
      <c r="E16" s="162" t="s">
        <v>791</v>
      </c>
      <c r="F16" s="160" t="s">
        <v>432</v>
      </c>
      <c r="G16" s="254">
        <v>2</v>
      </c>
      <c r="H16" s="156">
        <v>2</v>
      </c>
      <c r="I16" s="154">
        <f t="shared" si="0"/>
        <v>4</v>
      </c>
      <c r="J16" s="255" t="str">
        <f t="shared" si="1"/>
        <v>Médio</v>
      </c>
      <c r="K16" s="155"/>
      <c r="L16" s="155"/>
      <c r="M16" s="155"/>
      <c r="N16" s="155"/>
      <c r="O16" s="155"/>
      <c r="P16" s="155"/>
      <c r="Q16" s="154"/>
      <c r="R16" s="26"/>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1:44" ht="69.75" customHeight="1">
      <c r="A17" s="43">
        <v>4</v>
      </c>
      <c r="B17" s="44" t="str">
        <f>OBJETIVO_SETORIAL_04!B15</f>
        <v>Publicar novos editais de apoio financeiro para equipes de competições acadêmicas;</v>
      </c>
      <c r="C17" s="252" t="s">
        <v>792</v>
      </c>
      <c r="D17" s="253" t="s">
        <v>793</v>
      </c>
      <c r="E17" s="162" t="s">
        <v>794</v>
      </c>
      <c r="F17" s="160" t="s">
        <v>453</v>
      </c>
      <c r="G17" s="254">
        <v>2</v>
      </c>
      <c r="H17" s="156">
        <v>1</v>
      </c>
      <c r="I17" s="154">
        <f t="shared" si="0"/>
        <v>2</v>
      </c>
      <c r="J17" s="255" t="str">
        <f t="shared" si="1"/>
        <v>Baixo</v>
      </c>
      <c r="K17" s="155"/>
      <c r="L17" s="155"/>
      <c r="M17" s="155"/>
      <c r="N17" s="155"/>
      <c r="O17" s="155"/>
      <c r="P17" s="155"/>
      <c r="Q17" s="154"/>
      <c r="R17" s="26"/>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row>
    <row r="18" spans="1:44" ht="69.75" customHeight="1">
      <c r="A18" s="50">
        <v>5</v>
      </c>
      <c r="B18" s="246" t="str">
        <f>OBJETIVO_SETORIAL_04!B16</f>
        <v>Aprimorar a usabilidade do  Portal Didático;</v>
      </c>
      <c r="C18" s="256"/>
      <c r="D18" s="257"/>
      <c r="E18" s="258"/>
      <c r="F18" s="259"/>
      <c r="G18" s="260"/>
      <c r="H18" s="261"/>
      <c r="I18" s="261">
        <f t="shared" si="0"/>
        <v>0</v>
      </c>
      <c r="J18" s="262" t="str">
        <f t="shared" si="1"/>
        <v>Baixo</v>
      </c>
      <c r="K18" s="263"/>
      <c r="L18" s="263"/>
      <c r="M18" s="263"/>
      <c r="N18" s="263"/>
      <c r="O18" s="263"/>
      <c r="P18" s="263"/>
      <c r="Q18" s="261"/>
      <c r="R18" s="264"/>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row>
    <row r="19" spans="1:44" ht="69.75" customHeight="1">
      <c r="A19" s="43">
        <v>6</v>
      </c>
      <c r="B19" s="44" t="str">
        <f>OBJETIVO_SETORIAL_04!B17</f>
        <v>Garantir o aperfeiçoamento contínuo das tecnologias da informação voltadas ao ensino;</v>
      </c>
      <c r="C19" s="252" t="s">
        <v>789</v>
      </c>
      <c r="D19" s="253" t="s">
        <v>790</v>
      </c>
      <c r="E19" s="162" t="s">
        <v>791</v>
      </c>
      <c r="F19" s="160" t="s">
        <v>432</v>
      </c>
      <c r="G19" s="266"/>
      <c r="H19" s="154"/>
      <c r="I19" s="154">
        <f t="shared" si="0"/>
        <v>0</v>
      </c>
      <c r="J19" s="255" t="str">
        <f t="shared" si="1"/>
        <v>Baixo</v>
      </c>
      <c r="K19" s="155"/>
      <c r="L19" s="155"/>
      <c r="M19" s="155"/>
      <c r="N19" s="155"/>
      <c r="O19" s="155"/>
      <c r="P19" s="155"/>
      <c r="Q19" s="154"/>
      <c r="R19" s="26"/>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row>
    <row r="20" spans="1:44" ht="69.75" customHeight="1">
      <c r="A20" s="43">
        <v>7</v>
      </c>
      <c r="B20" s="44" t="str">
        <f>OBJETIVO_SETORIAL_04!B18</f>
        <v>Desenvolver ferramenta de análise de dados acadêmicos</v>
      </c>
      <c r="C20" s="252" t="s">
        <v>789</v>
      </c>
      <c r="D20" s="253" t="s">
        <v>790</v>
      </c>
      <c r="E20" s="162" t="s">
        <v>791</v>
      </c>
      <c r="F20" s="160" t="s">
        <v>432</v>
      </c>
      <c r="G20" s="266"/>
      <c r="H20" s="154"/>
      <c r="I20" s="154">
        <f t="shared" si="0"/>
        <v>0</v>
      </c>
      <c r="J20" s="255" t="str">
        <f t="shared" si="1"/>
        <v>Baixo</v>
      </c>
      <c r="K20" s="155"/>
      <c r="L20" s="155"/>
      <c r="M20" s="155"/>
      <c r="N20" s="155"/>
      <c r="O20" s="155"/>
      <c r="P20" s="155"/>
      <c r="Q20" s="154"/>
      <c r="R20" s="26"/>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ht="69.75" customHeight="1">
      <c r="A21" s="43">
        <v>8</v>
      </c>
      <c r="B21" s="44" t="str">
        <f>OBJETIVO_SETORIAL_04!B19</f>
        <v>Revisar as normativas relacionadas ao sistema acadêmico - SIGAA</v>
      </c>
      <c r="C21" s="252" t="s">
        <v>795</v>
      </c>
      <c r="D21" s="253" t="s">
        <v>796</v>
      </c>
      <c r="E21" s="162" t="s">
        <v>797</v>
      </c>
      <c r="F21" s="160" t="s">
        <v>435</v>
      </c>
      <c r="G21" s="254">
        <v>1</v>
      </c>
      <c r="H21" s="156">
        <v>5</v>
      </c>
      <c r="I21" s="154">
        <f t="shared" si="0"/>
        <v>5</v>
      </c>
      <c r="J21" s="255" t="str">
        <f t="shared" si="1"/>
        <v>Médio</v>
      </c>
      <c r="K21" s="155"/>
      <c r="L21" s="155"/>
      <c r="M21" s="155"/>
      <c r="N21" s="155"/>
      <c r="O21" s="155"/>
      <c r="P21" s="155"/>
      <c r="Q21" s="154"/>
      <c r="R21" s="26"/>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row>
    <row r="22" spans="1:44" ht="69.75" customHeight="1">
      <c r="A22" s="43">
        <v>9</v>
      </c>
      <c r="B22" s="44" t="str">
        <f>OBJETIVO_SETORIAL_04!B20</f>
        <v>Acompanhar a migração de dados do CONTAC para o SIGAA</v>
      </c>
      <c r="C22" s="252" t="s">
        <v>798</v>
      </c>
      <c r="D22" s="253" t="s">
        <v>799</v>
      </c>
      <c r="E22" s="162" t="s">
        <v>800</v>
      </c>
      <c r="F22" s="160" t="s">
        <v>432</v>
      </c>
      <c r="G22" s="254">
        <v>3</v>
      </c>
      <c r="H22" s="156">
        <v>5</v>
      </c>
      <c r="I22" s="154">
        <f t="shared" si="0"/>
        <v>15</v>
      </c>
      <c r="J22" s="255" t="str">
        <f t="shared" si="1"/>
        <v>Extremo</v>
      </c>
      <c r="K22" s="155"/>
      <c r="L22" s="155"/>
      <c r="M22" s="155"/>
      <c r="N22" s="155"/>
      <c r="O22" s="155"/>
      <c r="P22" s="155"/>
      <c r="Q22" s="154"/>
      <c r="R22" s="26"/>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1:44" ht="69.75" customHeight="1">
      <c r="A23" s="43">
        <v>10</v>
      </c>
      <c r="B23" s="44" t="str">
        <f>OBJETIVO_SETORIAL_04!B21</f>
        <v>Acompanhar as capacitações em relação ao SIGAA</v>
      </c>
      <c r="C23" s="252" t="s">
        <v>801</v>
      </c>
      <c r="D23" s="253" t="s">
        <v>802</v>
      </c>
      <c r="E23" s="162" t="s">
        <v>803</v>
      </c>
      <c r="F23" s="160" t="s">
        <v>432</v>
      </c>
      <c r="G23" s="254">
        <v>2</v>
      </c>
      <c r="H23" s="156">
        <v>5</v>
      </c>
      <c r="I23" s="154">
        <f t="shared" si="0"/>
        <v>10</v>
      </c>
      <c r="J23" s="255" t="str">
        <f t="shared" si="1"/>
        <v>Alto</v>
      </c>
      <c r="K23" s="155"/>
      <c r="L23" s="155"/>
      <c r="M23" s="155"/>
      <c r="N23" s="155"/>
      <c r="O23" s="155"/>
      <c r="P23" s="155"/>
      <c r="Q23" s="154"/>
      <c r="R23" s="26"/>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row>
    <row r="24" spans="1:44" ht="69.75" customHeight="1">
      <c r="A24" s="43">
        <v>11</v>
      </c>
      <c r="B24" s="44" t="str">
        <f>OBJETIVO_SETORIAL_04!B22</f>
        <v>Implementar um programa de manutenção preventiva de equipamentos eletrônicos de suporte educacional (SETEC)</v>
      </c>
      <c r="C24" s="252" t="s">
        <v>804</v>
      </c>
      <c r="D24" s="253" t="s">
        <v>805</v>
      </c>
      <c r="E24" s="162" t="s">
        <v>806</v>
      </c>
      <c r="F24" s="160" t="s">
        <v>432</v>
      </c>
      <c r="G24" s="254">
        <v>2</v>
      </c>
      <c r="H24" s="156">
        <v>3</v>
      </c>
      <c r="I24" s="154">
        <f t="shared" si="0"/>
        <v>6</v>
      </c>
      <c r="J24" s="255" t="str">
        <f t="shared" si="1"/>
        <v>Médio</v>
      </c>
      <c r="K24" s="155"/>
      <c r="L24" s="155"/>
      <c r="M24" s="155"/>
      <c r="N24" s="155"/>
      <c r="O24" s="155"/>
      <c r="P24" s="155"/>
      <c r="Q24" s="154"/>
      <c r="R24" s="26"/>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ht="69.75" customHeight="1">
      <c r="A25" s="43">
        <v>12</v>
      </c>
      <c r="B25" s="44" t="str">
        <f>OBJETIVO_SETORIAL_04!B23</f>
        <v>Garantir o aperfeiçoamento contínuo das tecnologias da informação voltadas ao ensino (SETEC)</v>
      </c>
      <c r="C25" s="252" t="s">
        <v>807</v>
      </c>
      <c r="D25" s="253" t="s">
        <v>805</v>
      </c>
      <c r="E25" s="162" t="s">
        <v>808</v>
      </c>
      <c r="F25" s="160" t="s">
        <v>453</v>
      </c>
      <c r="G25" s="254">
        <v>2</v>
      </c>
      <c r="H25" s="156">
        <v>1</v>
      </c>
      <c r="I25" s="154">
        <f t="shared" si="0"/>
        <v>2</v>
      </c>
      <c r="J25" s="255" t="str">
        <f t="shared" si="1"/>
        <v>Baixo</v>
      </c>
      <c r="K25" s="155"/>
      <c r="L25" s="155"/>
      <c r="M25" s="155"/>
      <c r="N25" s="155"/>
      <c r="O25" s="155"/>
      <c r="P25" s="155"/>
      <c r="Q25" s="154"/>
      <c r="R25" s="26"/>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row>
    <row r="26" spans="1:44" ht="69.75" customHeight="1">
      <c r="A26" s="43">
        <v>13</v>
      </c>
      <c r="B26" s="44" t="str">
        <f>OBJETIVO_SETORIAL_04!B24</f>
        <v>Manter e adquirir equipamentos para desenvolvimento das atividades acadêmicas (SETEC)</v>
      </c>
      <c r="C26" s="252" t="s">
        <v>809</v>
      </c>
      <c r="D26" s="253" t="s">
        <v>810</v>
      </c>
      <c r="E26" s="162" t="s">
        <v>808</v>
      </c>
      <c r="F26" s="160" t="s">
        <v>453</v>
      </c>
      <c r="G26" s="254">
        <v>3</v>
      </c>
      <c r="H26" s="156">
        <v>3</v>
      </c>
      <c r="I26" s="154">
        <f t="shared" si="0"/>
        <v>9</v>
      </c>
      <c r="J26" s="255" t="str">
        <f t="shared" si="1"/>
        <v>Alto</v>
      </c>
      <c r="K26" s="155"/>
      <c r="L26" s="155"/>
      <c r="M26" s="155"/>
      <c r="N26" s="155"/>
      <c r="O26" s="155"/>
      <c r="P26" s="155"/>
      <c r="Q26" s="154"/>
      <c r="R26" s="26"/>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69.75" customHeight="1">
      <c r="A27" s="50">
        <v>14</v>
      </c>
      <c r="B27" s="246" t="str">
        <f>OBJETIVO_SETORIAL_04!B25</f>
        <v>Disponibilizar ferramentas de educação a distância para implementar ações em cusos e programas (SETEC)</v>
      </c>
      <c r="C27" s="256"/>
      <c r="D27" s="257"/>
      <c r="E27" s="258"/>
      <c r="F27" s="259"/>
      <c r="G27" s="260"/>
      <c r="H27" s="261"/>
      <c r="I27" s="261">
        <f t="shared" si="0"/>
        <v>0</v>
      </c>
      <c r="J27" s="262" t="str">
        <f t="shared" si="1"/>
        <v>Baixo</v>
      </c>
      <c r="K27" s="263"/>
      <c r="L27" s="263"/>
      <c r="M27" s="263"/>
      <c r="N27" s="263"/>
      <c r="O27" s="263"/>
      <c r="P27" s="263"/>
      <c r="Q27" s="261"/>
      <c r="R27" s="264"/>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row>
    <row r="28" spans="1:44" ht="23.25" customHeight="1">
      <c r="A28" s="23"/>
      <c r="B28" s="267"/>
      <c r="C28" s="268"/>
      <c r="D28" s="269"/>
      <c r="E28" s="270"/>
      <c r="F28" s="271"/>
      <c r="G28" s="272"/>
      <c r="H28" s="174"/>
      <c r="I28" s="174"/>
      <c r="J28" s="273"/>
      <c r="K28" s="173"/>
      <c r="L28" s="173"/>
      <c r="M28" s="173"/>
      <c r="N28" s="173"/>
      <c r="O28" s="173"/>
      <c r="P28" s="173"/>
      <c r="Q28" s="174"/>
      <c r="R28" s="26"/>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ht="19.5" customHeight="1">
      <c r="A29" s="23"/>
      <c r="B29" s="23"/>
      <c r="C29" s="175"/>
      <c r="D29" s="23"/>
      <c r="E29" s="23"/>
      <c r="F29" s="175"/>
      <c r="G29" s="23"/>
      <c r="H29" s="26"/>
      <c r="I29" s="26"/>
      <c r="J29" s="26"/>
      <c r="K29" s="26"/>
      <c r="L29" s="26"/>
      <c r="M29" s="26"/>
      <c r="N29" s="26"/>
      <c r="O29" s="26"/>
      <c r="P29" s="26"/>
      <c r="Q29" s="23"/>
      <c r="R29" s="26"/>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ht="30.75" customHeight="1">
      <c r="A30" s="23"/>
      <c r="B30" s="23"/>
      <c r="C30" s="175"/>
      <c r="D30" s="23"/>
      <c r="E30" s="23"/>
      <c r="F30" s="175"/>
      <c r="G30" s="23"/>
      <c r="H30" s="356" t="s">
        <v>578</v>
      </c>
      <c r="I30" s="357"/>
      <c r="J30" s="357"/>
      <c r="K30" s="357"/>
      <c r="L30" s="358"/>
      <c r="M30" s="136"/>
      <c r="N30" s="136"/>
      <c r="O30" s="136"/>
      <c r="P30" s="136"/>
      <c r="Q30" s="27"/>
      <c r="R30" s="26"/>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ht="30.75" customHeight="1">
      <c r="A31" s="23"/>
      <c r="B31" s="23"/>
      <c r="C31" s="175"/>
      <c r="D31" s="23"/>
      <c r="E31" s="23"/>
      <c r="F31" s="175"/>
      <c r="G31" s="23"/>
      <c r="H31" s="359"/>
      <c r="I31" s="360"/>
      <c r="J31" s="360"/>
      <c r="K31" s="360"/>
      <c r="L31" s="361"/>
      <c r="M31" s="136"/>
      <c r="N31" s="136"/>
      <c r="O31" s="136"/>
      <c r="P31" s="136"/>
      <c r="Q31" s="27"/>
      <c r="R31" s="26"/>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row>
    <row r="32" spans="1:44" ht="56.25" customHeight="1">
      <c r="A32" s="23"/>
      <c r="B32" s="23"/>
      <c r="C32" s="175"/>
      <c r="D32" s="23"/>
      <c r="E32" s="23"/>
      <c r="F32" s="175"/>
      <c r="G32" s="348" t="s">
        <v>579</v>
      </c>
      <c r="H32" s="362" t="s">
        <v>580</v>
      </c>
      <c r="I32" s="363"/>
      <c r="J32" s="176" t="s">
        <v>581</v>
      </c>
      <c r="K32" s="176" t="s">
        <v>582</v>
      </c>
      <c r="L32" s="177" t="s">
        <v>583</v>
      </c>
      <c r="M32" s="136"/>
      <c r="N32" s="136"/>
      <c r="O32" s="136"/>
      <c r="P32" s="136"/>
      <c r="Q32" s="27"/>
      <c r="R32" s="26"/>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row>
    <row r="33" spans="1:44" ht="40.5" customHeight="1">
      <c r="A33" s="23"/>
      <c r="B33" s="23"/>
      <c r="C33" s="175"/>
      <c r="D33" s="23"/>
      <c r="E33" s="23"/>
      <c r="F33" s="175"/>
      <c r="G33" s="349"/>
      <c r="H33" s="364">
        <v>1.2</v>
      </c>
      <c r="I33" s="365"/>
      <c r="J33" s="178" t="s">
        <v>584</v>
      </c>
      <c r="K33" s="179" t="s">
        <v>585</v>
      </c>
      <c r="L33" s="178" t="s">
        <v>586</v>
      </c>
      <c r="M33" s="136"/>
      <c r="N33" s="136"/>
      <c r="O33" s="136"/>
      <c r="P33" s="136"/>
      <c r="Q33" s="27"/>
      <c r="R33" s="26"/>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ht="15.75" customHeight="1">
      <c r="A34" s="27"/>
      <c r="B34" s="27"/>
      <c r="C34" s="135"/>
      <c r="D34" s="27"/>
      <c r="E34" s="27"/>
      <c r="F34" s="135"/>
      <c r="G34" s="27"/>
      <c r="H34" s="136"/>
      <c r="I34" s="136"/>
      <c r="J34" s="136"/>
      <c r="K34" s="136"/>
      <c r="L34" s="136"/>
      <c r="M34" s="136"/>
      <c r="N34" s="136"/>
      <c r="O34" s="136"/>
      <c r="P34" s="136"/>
      <c r="Q34" s="27"/>
      <c r="R34" s="136"/>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row>
    <row r="35" spans="1:44" ht="15.75" customHeight="1">
      <c r="A35" s="27"/>
      <c r="B35" s="27"/>
      <c r="C35" s="135"/>
      <c r="D35" s="27"/>
      <c r="E35" s="27"/>
      <c r="F35" s="135"/>
      <c r="G35" s="27"/>
      <c r="H35" s="136"/>
      <c r="I35" s="136"/>
      <c r="J35" s="136"/>
      <c r="K35" s="136"/>
      <c r="L35" s="136"/>
      <c r="M35" s="136"/>
      <c r="N35" s="136"/>
      <c r="O35" s="136"/>
      <c r="P35" s="136"/>
      <c r="Q35" s="27"/>
      <c r="R35" s="136"/>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row>
    <row r="36" spans="1:44" ht="13.5" customHeight="1">
      <c r="A36" s="27"/>
      <c r="B36" s="27"/>
      <c r="C36" s="135"/>
      <c r="D36" s="27"/>
      <c r="E36" s="27"/>
      <c r="F36" s="135"/>
      <c r="G36" s="27"/>
      <c r="H36" s="136"/>
      <c r="I36" s="136"/>
      <c r="J36" s="136"/>
      <c r="K36" s="136"/>
      <c r="L36" s="136"/>
      <c r="M36" s="136"/>
      <c r="N36" s="136"/>
      <c r="O36" s="136"/>
      <c r="P36" s="136"/>
      <c r="Q36" s="27"/>
      <c r="R36" s="136"/>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row>
    <row r="37" spans="1:44" ht="15.75" hidden="1" customHeight="1">
      <c r="A37" s="27"/>
      <c r="B37" s="27"/>
      <c r="C37" s="135"/>
      <c r="D37" s="27"/>
      <c r="E37" s="27"/>
      <c r="F37" s="135"/>
      <c r="G37" s="27"/>
      <c r="H37" s="136"/>
      <c r="I37" s="136"/>
      <c r="J37" s="136"/>
      <c r="K37" s="136"/>
      <c r="L37" s="136"/>
      <c r="M37" s="136"/>
      <c r="N37" s="136"/>
      <c r="O37" s="136"/>
      <c r="P37" s="136"/>
      <c r="Q37" s="27"/>
      <c r="R37" s="136"/>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row>
    <row r="38" spans="1:44" ht="15.75" hidden="1" customHeight="1">
      <c r="A38" s="27"/>
      <c r="B38" s="27"/>
      <c r="C38" s="135"/>
      <c r="D38" s="27"/>
      <c r="E38" s="27"/>
      <c r="F38" s="135"/>
      <c r="G38" s="27"/>
      <c r="H38" s="136"/>
      <c r="I38" s="136"/>
      <c r="J38" s="136"/>
      <c r="K38" s="136"/>
      <c r="L38" s="136"/>
      <c r="M38" s="136"/>
      <c r="N38" s="136"/>
      <c r="O38" s="136"/>
      <c r="P38" s="136"/>
      <c r="Q38" s="27"/>
      <c r="R38" s="136"/>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row>
    <row r="39" spans="1:44" ht="28.5" customHeight="1">
      <c r="A39" s="27"/>
      <c r="B39" s="350" t="s">
        <v>744</v>
      </c>
      <c r="C39" s="338"/>
      <c r="D39" s="338"/>
      <c r="E39" s="338"/>
      <c r="F39" s="338"/>
      <c r="G39" s="338"/>
      <c r="H39" s="314"/>
      <c r="I39" s="180"/>
      <c r="J39" s="136"/>
      <c r="K39" s="136"/>
      <c r="L39" s="136"/>
      <c r="M39" s="136"/>
      <c r="N39" s="136"/>
      <c r="O39" s="136"/>
      <c r="P39" s="136"/>
      <c r="Q39" s="27"/>
      <c r="R39" s="136"/>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row>
    <row r="40" spans="1:44" ht="21" customHeight="1">
      <c r="A40" s="27"/>
      <c r="B40" s="315"/>
      <c r="C40" s="341"/>
      <c r="D40" s="341"/>
      <c r="E40" s="341"/>
      <c r="F40" s="341"/>
      <c r="G40" s="341"/>
      <c r="H40" s="316"/>
      <c r="I40" s="180"/>
      <c r="J40" s="136"/>
      <c r="K40" s="136"/>
      <c r="L40" s="136"/>
      <c r="M40" s="136"/>
      <c r="N40" s="136"/>
      <c r="O40" s="136"/>
      <c r="P40" s="136"/>
      <c r="Q40" s="27"/>
      <c r="R40" s="136"/>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row>
    <row r="41" spans="1:44" ht="23.25" customHeight="1">
      <c r="A41" s="27"/>
      <c r="B41" s="351" t="s">
        <v>588</v>
      </c>
      <c r="C41" s="324"/>
      <c r="D41" s="324"/>
      <c r="E41" s="324"/>
      <c r="F41" s="324"/>
      <c r="G41" s="324"/>
      <c r="H41" s="324"/>
      <c r="I41" s="324"/>
      <c r="J41" s="324"/>
      <c r="K41" s="324"/>
      <c r="L41" s="324"/>
      <c r="M41" s="301"/>
      <c r="N41" s="181"/>
      <c r="O41" s="181"/>
      <c r="P41" s="136"/>
      <c r="Q41" s="27"/>
      <c r="R41" s="136"/>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row>
    <row r="42" spans="1:44" ht="25.5" customHeight="1">
      <c r="A42" s="27"/>
      <c r="B42" s="27"/>
      <c r="C42" s="135"/>
      <c r="D42" s="27"/>
      <c r="E42" s="27"/>
      <c r="F42" s="27"/>
      <c r="G42" s="27"/>
      <c r="H42" s="135"/>
      <c r="I42" s="27"/>
      <c r="J42" s="136"/>
      <c r="K42" s="136"/>
      <c r="L42" s="136"/>
      <c r="M42" s="136"/>
      <c r="N42" s="136"/>
      <c r="O42" s="136"/>
      <c r="P42" s="136"/>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row>
    <row r="43" spans="1:44" ht="93" customHeight="1">
      <c r="A43" s="182"/>
      <c r="B43" s="183" t="s">
        <v>589</v>
      </c>
      <c r="C43" s="183" t="s">
        <v>590</v>
      </c>
      <c r="D43" s="183" t="s">
        <v>591</v>
      </c>
      <c r="E43" s="184" t="s">
        <v>592</v>
      </c>
      <c r="F43" s="185" t="s">
        <v>593</v>
      </c>
      <c r="G43" s="184" t="s">
        <v>594</v>
      </c>
      <c r="H43" s="183" t="s">
        <v>595</v>
      </c>
      <c r="I43" s="182"/>
      <c r="J43" s="182"/>
      <c r="K43" s="182"/>
      <c r="L43" s="182"/>
      <c r="M43" s="186"/>
      <c r="N43" s="186"/>
      <c r="O43" s="186"/>
      <c r="P43" s="181"/>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row>
    <row r="44" spans="1:44" ht="45" customHeight="1">
      <c r="A44" s="182"/>
      <c r="B44" s="187">
        <f>COUNTA(B14:B16)</f>
        <v>3</v>
      </c>
      <c r="C44" s="187">
        <f>COUNTIF($Q14:$Q16,"REALIZADO")</f>
        <v>0</v>
      </c>
      <c r="D44" s="188">
        <f>C44/$B$44</f>
        <v>0</v>
      </c>
      <c r="E44" s="187">
        <f>COUNTIF($Q14:$Q16,"EM ELABORAÇÃO")</f>
        <v>0</v>
      </c>
      <c r="F44" s="189">
        <f>E44/$B$44</f>
        <v>0</v>
      </c>
      <c r="G44" s="187">
        <f>COUNTIF($Q14:$Q16,"NÃO REALIZADO")</f>
        <v>0</v>
      </c>
      <c r="H44" s="188">
        <f>G44/$B$44</f>
        <v>0</v>
      </c>
      <c r="I44" s="182"/>
      <c r="J44" s="182"/>
      <c r="K44" s="182"/>
      <c r="L44" s="182"/>
      <c r="M44" s="186"/>
      <c r="N44" s="186"/>
      <c r="O44" s="186"/>
      <c r="P44" s="136"/>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row>
    <row r="45" spans="1:44" ht="26.25" customHeight="1">
      <c r="A45" s="27"/>
      <c r="B45" s="27"/>
      <c r="C45" s="135"/>
      <c r="D45" s="27"/>
      <c r="E45" s="27"/>
      <c r="F45" s="135"/>
      <c r="G45" s="27"/>
      <c r="H45" s="136"/>
      <c r="I45" s="136"/>
      <c r="J45" s="136"/>
      <c r="K45" s="136"/>
      <c r="L45" s="136"/>
      <c r="M45" s="186"/>
      <c r="N45" s="186"/>
      <c r="O45" s="186"/>
      <c r="P45" s="186"/>
      <c r="Q45" s="27"/>
      <c r="R45" s="136"/>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row>
    <row r="46" spans="1:44" ht="75.75" customHeight="1">
      <c r="A46" s="27"/>
      <c r="B46" s="350" t="s">
        <v>596</v>
      </c>
      <c r="C46" s="338"/>
      <c r="D46" s="338"/>
      <c r="E46" s="338"/>
      <c r="F46" s="338"/>
      <c r="G46" s="338"/>
      <c r="H46" s="314"/>
      <c r="I46" s="136"/>
      <c r="J46" s="136"/>
      <c r="K46" s="136"/>
      <c r="L46" s="136"/>
      <c r="M46" s="186"/>
      <c r="N46" s="186"/>
      <c r="O46" s="186"/>
      <c r="P46" s="186"/>
      <c r="Q46" s="27"/>
      <c r="R46" s="136"/>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row>
    <row r="47" spans="1:44" ht="15.75" customHeight="1">
      <c r="A47" s="27"/>
      <c r="B47" s="315"/>
      <c r="C47" s="341"/>
      <c r="D47" s="341"/>
      <c r="E47" s="341"/>
      <c r="F47" s="341"/>
      <c r="G47" s="341"/>
      <c r="H47" s="316"/>
      <c r="I47" s="136"/>
      <c r="J47" s="136"/>
      <c r="K47" s="136"/>
      <c r="L47" s="136"/>
      <c r="M47" s="136"/>
      <c r="N47" s="136"/>
      <c r="O47" s="136"/>
      <c r="P47" s="136"/>
      <c r="Q47" s="27"/>
      <c r="R47" s="136"/>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row>
    <row r="48" spans="1:44" ht="28.5" customHeight="1">
      <c r="A48" s="27"/>
      <c r="B48" s="351" t="s">
        <v>597</v>
      </c>
      <c r="C48" s="324"/>
      <c r="D48" s="324"/>
      <c r="E48" s="324"/>
      <c r="F48" s="324"/>
      <c r="G48" s="324"/>
      <c r="H48" s="324"/>
      <c r="I48" s="324"/>
      <c r="J48" s="324"/>
      <c r="K48" s="324"/>
      <c r="L48" s="324"/>
      <c r="M48" s="301"/>
      <c r="N48" s="136"/>
      <c r="O48" s="136"/>
      <c r="P48" s="136"/>
      <c r="Q48" s="27"/>
      <c r="R48" s="136"/>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row>
    <row r="49" spans="1:44" ht="15.75" customHeight="1">
      <c r="A49" s="27"/>
      <c r="B49" s="27"/>
      <c r="C49" s="135"/>
      <c r="D49" s="27"/>
      <c r="E49" s="27"/>
      <c r="F49" s="135"/>
      <c r="G49" s="27"/>
      <c r="H49" s="136"/>
      <c r="I49" s="136"/>
      <c r="J49" s="136"/>
      <c r="K49" s="136"/>
      <c r="L49" s="136"/>
      <c r="M49" s="136"/>
      <c r="N49" s="136"/>
      <c r="O49" s="136"/>
      <c r="P49" s="136"/>
      <c r="Q49" s="27"/>
      <c r="R49" s="136"/>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row>
    <row r="50" spans="1:44" ht="93" customHeight="1">
      <c r="A50" s="182"/>
      <c r="B50" s="183" t="s">
        <v>598</v>
      </c>
      <c r="C50" s="183" t="s">
        <v>590</v>
      </c>
      <c r="D50" s="183" t="s">
        <v>591</v>
      </c>
      <c r="E50" s="184" t="s">
        <v>592</v>
      </c>
      <c r="F50" s="185" t="s">
        <v>593</v>
      </c>
      <c r="G50" s="184" t="s">
        <v>594</v>
      </c>
      <c r="H50" s="183" t="s">
        <v>595</v>
      </c>
      <c r="I50" s="136"/>
      <c r="J50" s="136"/>
      <c r="K50" s="182"/>
      <c r="L50" s="182"/>
      <c r="M50" s="186"/>
      <c r="N50" s="186"/>
      <c r="O50" s="186"/>
      <c r="P50" s="181"/>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row>
    <row r="51" spans="1:44" ht="45" customHeight="1">
      <c r="A51" s="182"/>
      <c r="B51" s="187">
        <f>COUNTIF($F14:$F15,"INTEGRIDADE")</f>
        <v>0</v>
      </c>
      <c r="C51" s="187">
        <f>COUNTIFS($F14:$F15,"integridade",$Q14:$Q15,"realizado")</f>
        <v>0</v>
      </c>
      <c r="D51" s="188" t="e">
        <f>C51/$B$51</f>
        <v>#DIV/0!</v>
      </c>
      <c r="E51" s="187">
        <f>COUNTIFS($F14:$F15,"integridade",$Q14:$Q15,"em elaboração")</f>
        <v>0</v>
      </c>
      <c r="F51" s="189" t="e">
        <f>E51/$B$51</f>
        <v>#DIV/0!</v>
      </c>
      <c r="G51" s="187">
        <f>COUNTIFS($F14:$F15,"integridade",$Q14:$Q15,"não realizado")</f>
        <v>0</v>
      </c>
      <c r="H51" s="188" t="e">
        <f>G51/$B$51</f>
        <v>#DIV/0!</v>
      </c>
      <c r="I51" s="182"/>
      <c r="J51" s="182"/>
      <c r="K51" s="182"/>
      <c r="L51" s="182"/>
      <c r="M51" s="186"/>
      <c r="N51" s="186"/>
      <c r="O51" s="186"/>
      <c r="P51" s="136"/>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row>
    <row r="52" spans="1:44" ht="15.75" customHeight="1">
      <c r="A52" s="27"/>
      <c r="B52" s="27"/>
      <c r="C52" s="135"/>
      <c r="D52" s="27"/>
      <c r="E52" s="27"/>
      <c r="F52" s="135"/>
      <c r="G52" s="27"/>
      <c r="H52" s="136"/>
      <c r="I52" s="136"/>
      <c r="J52" s="136"/>
      <c r="K52" s="136"/>
      <c r="L52" s="136"/>
      <c r="M52" s="136"/>
      <c r="N52" s="136"/>
      <c r="O52" s="136"/>
      <c r="P52" s="136"/>
      <c r="Q52" s="27"/>
      <c r="R52" s="136"/>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row>
    <row r="53" spans="1:44" ht="15.75" customHeight="1">
      <c r="A53" s="27"/>
      <c r="B53" s="27"/>
      <c r="C53" s="135"/>
      <c r="D53" s="27"/>
      <c r="E53" s="27"/>
      <c r="F53" s="135"/>
      <c r="G53" s="27"/>
      <c r="H53" s="136"/>
      <c r="I53" s="136"/>
      <c r="J53" s="136"/>
      <c r="K53" s="136"/>
      <c r="L53" s="136"/>
      <c r="M53" s="136"/>
      <c r="N53" s="136"/>
      <c r="O53" s="136"/>
      <c r="P53" s="136"/>
      <c r="Q53" s="27"/>
      <c r="R53" s="136"/>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row>
    <row r="54" spans="1:44" ht="15.75" customHeight="1">
      <c r="A54" s="27"/>
      <c r="B54" s="27"/>
      <c r="C54" s="135"/>
      <c r="D54" s="27"/>
      <c r="E54" s="27"/>
      <c r="F54" s="135"/>
      <c r="G54" s="27"/>
      <c r="H54" s="136"/>
      <c r="I54" s="136"/>
      <c r="J54" s="136"/>
      <c r="K54" s="136"/>
      <c r="L54" s="136"/>
      <c r="M54" s="136"/>
      <c r="N54" s="136"/>
      <c r="O54" s="136"/>
      <c r="P54" s="136"/>
      <c r="Q54" s="27"/>
      <c r="R54" s="136"/>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row>
    <row r="55" spans="1:44" ht="15.75" customHeight="1">
      <c r="A55" s="27"/>
      <c r="B55" s="27"/>
      <c r="C55" s="135"/>
      <c r="D55" s="27"/>
      <c r="E55" s="27"/>
      <c r="F55" s="135"/>
      <c r="G55" s="27"/>
      <c r="H55" s="136"/>
      <c r="I55" s="136"/>
      <c r="J55" s="136"/>
      <c r="K55" s="136"/>
      <c r="L55" s="136"/>
      <c r="M55" s="136"/>
      <c r="N55" s="136"/>
      <c r="O55" s="136"/>
      <c r="P55" s="136"/>
      <c r="Q55" s="27"/>
      <c r="R55" s="136"/>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row>
    <row r="56" spans="1:44" ht="15.75" customHeight="1">
      <c r="A56" s="27"/>
      <c r="B56" s="27"/>
      <c r="C56" s="135"/>
      <c r="D56" s="27"/>
      <c r="E56" s="27"/>
      <c r="F56" s="135"/>
      <c r="G56" s="27"/>
      <c r="H56" s="136"/>
      <c r="I56" s="136"/>
      <c r="J56" s="136"/>
      <c r="K56" s="136"/>
      <c r="L56" s="136"/>
      <c r="M56" s="136"/>
      <c r="N56" s="136"/>
      <c r="O56" s="136"/>
      <c r="P56" s="136"/>
      <c r="Q56" s="27"/>
      <c r="R56" s="136"/>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row>
    <row r="57" spans="1:44" ht="15.75" customHeight="1">
      <c r="A57" s="27"/>
      <c r="B57" s="27"/>
      <c r="C57" s="135"/>
      <c r="D57" s="27"/>
      <c r="E57" s="27"/>
      <c r="F57" s="135"/>
      <c r="G57" s="27"/>
      <c r="H57" s="136"/>
      <c r="I57" s="136"/>
      <c r="J57" s="136"/>
      <c r="K57" s="136"/>
      <c r="L57" s="136"/>
      <c r="M57" s="136"/>
      <c r="N57" s="136"/>
      <c r="O57" s="136"/>
      <c r="P57" s="136"/>
      <c r="Q57" s="27"/>
      <c r="R57" s="136"/>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row>
    <row r="58" spans="1:44" ht="15.75" customHeight="1">
      <c r="A58" s="27"/>
      <c r="B58" s="27"/>
      <c r="C58" s="135"/>
      <c r="D58" s="27"/>
      <c r="E58" s="27"/>
      <c r="F58" s="135"/>
      <c r="G58" s="27"/>
      <c r="H58" s="136"/>
      <c r="I58" s="136"/>
      <c r="J58" s="136"/>
      <c r="K58" s="136"/>
      <c r="L58" s="136"/>
      <c r="M58" s="136"/>
      <c r="N58" s="136"/>
      <c r="O58" s="136"/>
      <c r="P58" s="136"/>
      <c r="Q58" s="27"/>
      <c r="R58" s="136"/>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row>
    <row r="59" spans="1:44" ht="15.75" customHeight="1">
      <c r="A59" s="27"/>
      <c r="B59" s="27"/>
      <c r="C59" s="135"/>
      <c r="D59" s="27"/>
      <c r="E59" s="27"/>
      <c r="F59" s="135"/>
      <c r="G59" s="27"/>
      <c r="H59" s="136"/>
      <c r="I59" s="136"/>
      <c r="J59" s="136"/>
      <c r="K59" s="136"/>
      <c r="L59" s="136"/>
      <c r="M59" s="136"/>
      <c r="N59" s="136"/>
      <c r="O59" s="136"/>
      <c r="P59" s="136"/>
      <c r="Q59" s="27"/>
      <c r="R59" s="136"/>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row>
    <row r="60" spans="1:44" ht="15.75" customHeight="1">
      <c r="A60" s="27"/>
      <c r="B60" s="27"/>
      <c r="C60" s="135"/>
      <c r="D60" s="27"/>
      <c r="E60" s="27"/>
      <c r="F60" s="135"/>
      <c r="G60" s="27"/>
      <c r="H60" s="136"/>
      <c r="I60" s="136"/>
      <c r="J60" s="136"/>
      <c r="K60" s="136"/>
      <c r="L60" s="136"/>
      <c r="M60" s="136"/>
      <c r="N60" s="136"/>
      <c r="O60" s="136"/>
      <c r="P60" s="136"/>
      <c r="Q60" s="27"/>
      <c r="R60" s="136"/>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row>
    <row r="61" spans="1:44" ht="15.75" customHeight="1">
      <c r="A61" s="27"/>
      <c r="B61" s="27"/>
      <c r="C61" s="135"/>
      <c r="D61" s="27"/>
      <c r="E61" s="27"/>
      <c r="F61" s="135"/>
      <c r="G61" s="27"/>
      <c r="H61" s="136"/>
      <c r="I61" s="136"/>
      <c r="J61" s="136"/>
      <c r="K61" s="136"/>
      <c r="L61" s="136"/>
      <c r="M61" s="136"/>
      <c r="N61" s="136"/>
      <c r="O61" s="136"/>
      <c r="P61" s="136"/>
      <c r="Q61" s="27"/>
      <c r="R61" s="136"/>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row>
    <row r="62" spans="1:44" ht="15.75" customHeight="1">
      <c r="A62" s="27"/>
      <c r="B62" s="27"/>
      <c r="C62" s="135"/>
      <c r="D62" s="27"/>
      <c r="E62" s="27"/>
      <c r="F62" s="135"/>
      <c r="G62" s="27"/>
      <c r="H62" s="136"/>
      <c r="I62" s="136"/>
      <c r="J62" s="136"/>
      <c r="K62" s="136"/>
      <c r="L62" s="136"/>
      <c r="M62" s="136"/>
      <c r="N62" s="136"/>
      <c r="O62" s="136"/>
      <c r="P62" s="136"/>
      <c r="Q62" s="27"/>
      <c r="R62" s="136"/>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row>
    <row r="63" spans="1:44" ht="15.75" customHeight="1">
      <c r="A63" s="27"/>
      <c r="B63" s="27"/>
      <c r="C63" s="135"/>
      <c r="D63" s="27"/>
      <c r="E63" s="27"/>
      <c r="F63" s="135"/>
      <c r="G63" s="27"/>
      <c r="H63" s="136"/>
      <c r="I63" s="136"/>
      <c r="J63" s="136"/>
      <c r="K63" s="136"/>
      <c r="L63" s="136"/>
      <c r="M63" s="136"/>
      <c r="N63" s="136"/>
      <c r="O63" s="136"/>
      <c r="P63" s="136"/>
      <c r="Q63" s="27"/>
      <c r="R63" s="136"/>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row>
    <row r="64" spans="1:44" ht="15.75" customHeight="1">
      <c r="A64" s="27"/>
      <c r="B64" s="27"/>
      <c r="C64" s="135"/>
      <c r="D64" s="27"/>
      <c r="E64" s="27"/>
      <c r="F64" s="135"/>
      <c r="G64" s="27"/>
      <c r="H64" s="136"/>
      <c r="I64" s="136"/>
      <c r="J64" s="136"/>
      <c r="K64" s="136"/>
      <c r="L64" s="136"/>
      <c r="M64" s="136"/>
      <c r="N64" s="136"/>
      <c r="O64" s="136"/>
      <c r="P64" s="136"/>
      <c r="Q64" s="27"/>
      <c r="R64" s="136"/>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ht="15.75" customHeight="1">
      <c r="A65" s="27"/>
      <c r="B65" s="27"/>
      <c r="C65" s="135"/>
      <c r="D65" s="27"/>
      <c r="E65" s="27"/>
      <c r="F65" s="135"/>
      <c r="G65" s="27"/>
      <c r="H65" s="136"/>
      <c r="I65" s="136"/>
      <c r="J65" s="136"/>
      <c r="K65" s="136"/>
      <c r="L65" s="136"/>
      <c r="M65" s="136"/>
      <c r="N65" s="136"/>
      <c r="O65" s="136"/>
      <c r="P65" s="136"/>
      <c r="Q65" s="27"/>
      <c r="R65" s="136"/>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5.75" customHeight="1">
      <c r="A66" s="27"/>
      <c r="B66" s="27"/>
      <c r="C66" s="135"/>
      <c r="D66" s="27"/>
      <c r="E66" s="27"/>
      <c r="F66" s="135"/>
      <c r="G66" s="27"/>
      <c r="H66" s="136"/>
      <c r="I66" s="136"/>
      <c r="J66" s="136"/>
      <c r="K66" s="136"/>
      <c r="L66" s="136"/>
      <c r="M66" s="136"/>
      <c r="N66" s="136"/>
      <c r="O66" s="136"/>
      <c r="P66" s="136"/>
      <c r="Q66" s="27"/>
      <c r="R66" s="136"/>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ht="15.75" customHeight="1">
      <c r="A67" s="27"/>
      <c r="B67" s="27"/>
      <c r="C67" s="135"/>
      <c r="D67" s="27"/>
      <c r="E67" s="27"/>
      <c r="F67" s="135"/>
      <c r="G67" s="27"/>
      <c r="H67" s="136"/>
      <c r="I67" s="136"/>
      <c r="J67" s="136"/>
      <c r="K67" s="136"/>
      <c r="L67" s="136"/>
      <c r="M67" s="136"/>
      <c r="N67" s="136"/>
      <c r="O67" s="136"/>
      <c r="P67" s="136"/>
      <c r="Q67" s="27"/>
      <c r="R67" s="136"/>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5.75" customHeight="1">
      <c r="A68" s="27"/>
      <c r="B68" s="27"/>
      <c r="C68" s="135"/>
      <c r="D68" s="27"/>
      <c r="E68" s="27"/>
      <c r="F68" s="135"/>
      <c r="G68" s="27"/>
      <c r="H68" s="136"/>
      <c r="I68" s="136"/>
      <c r="J68" s="136"/>
      <c r="K68" s="136"/>
      <c r="L68" s="136"/>
      <c r="M68" s="136"/>
      <c r="N68" s="136"/>
      <c r="O68" s="136"/>
      <c r="P68" s="136"/>
      <c r="Q68" s="27"/>
      <c r="R68" s="136"/>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5.75" customHeight="1">
      <c r="A69" s="27"/>
      <c r="B69" s="27"/>
      <c r="C69" s="135"/>
      <c r="D69" s="27"/>
      <c r="E69" s="27"/>
      <c r="F69" s="135"/>
      <c r="G69" s="27"/>
      <c r="H69" s="136"/>
      <c r="I69" s="136"/>
      <c r="J69" s="136"/>
      <c r="K69" s="136"/>
      <c r="L69" s="136"/>
      <c r="M69" s="136"/>
      <c r="N69" s="136"/>
      <c r="O69" s="136"/>
      <c r="P69" s="136"/>
      <c r="Q69" s="27"/>
      <c r="R69" s="136"/>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5.75" customHeight="1">
      <c r="A70" s="27"/>
      <c r="B70" s="27"/>
      <c r="C70" s="135"/>
      <c r="D70" s="27"/>
      <c r="E70" s="27"/>
      <c r="F70" s="135"/>
      <c r="G70" s="27"/>
      <c r="H70" s="136"/>
      <c r="I70" s="136"/>
      <c r="J70" s="136"/>
      <c r="K70" s="136"/>
      <c r="L70" s="136"/>
      <c r="M70" s="136"/>
      <c r="N70" s="136"/>
      <c r="O70" s="136"/>
      <c r="P70" s="136"/>
      <c r="Q70" s="27"/>
      <c r="R70" s="136"/>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5.75" customHeight="1">
      <c r="A71" s="27"/>
      <c r="B71" s="27"/>
      <c r="C71" s="135"/>
      <c r="D71" s="27"/>
      <c r="E71" s="27"/>
      <c r="F71" s="135"/>
      <c r="G71" s="27"/>
      <c r="H71" s="136"/>
      <c r="I71" s="136"/>
      <c r="J71" s="136"/>
      <c r="K71" s="136"/>
      <c r="L71" s="136"/>
      <c r="M71" s="136"/>
      <c r="N71" s="136"/>
      <c r="O71" s="136"/>
      <c r="P71" s="136"/>
      <c r="Q71" s="27"/>
      <c r="R71" s="136"/>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5.75" customHeight="1">
      <c r="A72" s="27"/>
      <c r="B72" s="27"/>
      <c r="C72" s="135"/>
      <c r="D72" s="27"/>
      <c r="E72" s="27"/>
      <c r="F72" s="135"/>
      <c r="G72" s="27"/>
      <c r="H72" s="136"/>
      <c r="I72" s="136"/>
      <c r="J72" s="136"/>
      <c r="K72" s="136"/>
      <c r="L72" s="136"/>
      <c r="M72" s="136"/>
      <c r="N72" s="136"/>
      <c r="O72" s="136"/>
      <c r="P72" s="136"/>
      <c r="Q72" s="27"/>
      <c r="R72" s="136"/>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5.75" customHeight="1">
      <c r="A73" s="27"/>
      <c r="B73" s="27"/>
      <c r="C73" s="135"/>
      <c r="D73" s="27"/>
      <c r="E73" s="27"/>
      <c r="F73" s="135"/>
      <c r="G73" s="27"/>
      <c r="H73" s="136"/>
      <c r="I73" s="136"/>
      <c r="J73" s="136"/>
      <c r="K73" s="136"/>
      <c r="L73" s="136"/>
      <c r="M73" s="136"/>
      <c r="N73" s="136"/>
      <c r="O73" s="136"/>
      <c r="P73" s="136"/>
      <c r="Q73" s="27"/>
      <c r="R73" s="136"/>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5.75" customHeight="1">
      <c r="A74" s="27"/>
      <c r="B74" s="27"/>
      <c r="C74" s="135"/>
      <c r="D74" s="27"/>
      <c r="E74" s="27"/>
      <c r="F74" s="135"/>
      <c r="G74" s="27"/>
      <c r="H74" s="136"/>
      <c r="I74" s="136"/>
      <c r="J74" s="136"/>
      <c r="K74" s="136"/>
      <c r="L74" s="136"/>
      <c r="M74" s="136"/>
      <c r="N74" s="136"/>
      <c r="O74" s="136"/>
      <c r="P74" s="136"/>
      <c r="Q74" s="27"/>
      <c r="R74" s="136"/>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5.75" customHeight="1">
      <c r="A75" s="27"/>
      <c r="B75" s="27"/>
      <c r="C75" s="135"/>
      <c r="D75" s="27"/>
      <c r="E75" s="27"/>
      <c r="F75" s="135"/>
      <c r="G75" s="27"/>
      <c r="H75" s="136"/>
      <c r="I75" s="136"/>
      <c r="J75" s="136"/>
      <c r="K75" s="136"/>
      <c r="L75" s="136"/>
      <c r="M75" s="136"/>
      <c r="N75" s="136"/>
      <c r="O75" s="136"/>
      <c r="P75" s="136"/>
      <c r="Q75" s="27"/>
      <c r="R75" s="136"/>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5.75" customHeight="1">
      <c r="A76" s="27"/>
      <c r="B76" s="27"/>
      <c r="C76" s="135"/>
      <c r="D76" s="27"/>
      <c r="E76" s="27"/>
      <c r="F76" s="135"/>
      <c r="G76" s="27"/>
      <c r="H76" s="136"/>
      <c r="I76" s="136"/>
      <c r="J76" s="136"/>
      <c r="K76" s="136"/>
      <c r="L76" s="136"/>
      <c r="M76" s="136"/>
      <c r="N76" s="136"/>
      <c r="O76" s="136"/>
      <c r="P76" s="136"/>
      <c r="Q76" s="27"/>
      <c r="R76" s="136"/>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5.75" customHeight="1">
      <c r="A77" s="27"/>
      <c r="B77" s="27"/>
      <c r="C77" s="135"/>
      <c r="D77" s="27"/>
      <c r="E77" s="27"/>
      <c r="F77" s="135"/>
      <c r="G77" s="27"/>
      <c r="H77" s="136"/>
      <c r="I77" s="136"/>
      <c r="J77" s="136"/>
      <c r="K77" s="136"/>
      <c r="L77" s="136"/>
      <c r="M77" s="136"/>
      <c r="N77" s="136"/>
      <c r="O77" s="136"/>
      <c r="P77" s="136"/>
      <c r="Q77" s="27"/>
      <c r="R77" s="136"/>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5.75" customHeight="1">
      <c r="A78" s="27"/>
      <c r="B78" s="27"/>
      <c r="C78" s="135"/>
      <c r="D78" s="27"/>
      <c r="E78" s="27"/>
      <c r="F78" s="135"/>
      <c r="G78" s="27"/>
      <c r="H78" s="136"/>
      <c r="I78" s="136"/>
      <c r="J78" s="136"/>
      <c r="K78" s="136"/>
      <c r="L78" s="136"/>
      <c r="M78" s="136"/>
      <c r="N78" s="136"/>
      <c r="O78" s="136"/>
      <c r="P78" s="136"/>
      <c r="Q78" s="27"/>
      <c r="R78" s="136"/>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5.75" customHeight="1">
      <c r="A79" s="27"/>
      <c r="B79" s="27"/>
      <c r="C79" s="135"/>
      <c r="D79" s="27"/>
      <c r="E79" s="27"/>
      <c r="F79" s="135"/>
      <c r="G79" s="27"/>
      <c r="H79" s="136"/>
      <c r="I79" s="136"/>
      <c r="J79" s="136"/>
      <c r="K79" s="136"/>
      <c r="L79" s="136"/>
      <c r="M79" s="136"/>
      <c r="N79" s="136"/>
      <c r="O79" s="136"/>
      <c r="P79" s="136"/>
      <c r="Q79" s="27"/>
      <c r="R79" s="136"/>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5.75" customHeight="1">
      <c r="A80" s="27"/>
      <c r="B80" s="27"/>
      <c r="C80" s="135"/>
      <c r="D80" s="27"/>
      <c r="E80" s="27"/>
      <c r="F80" s="135"/>
      <c r="G80" s="27"/>
      <c r="H80" s="136"/>
      <c r="I80" s="136"/>
      <c r="J80" s="136"/>
      <c r="K80" s="136"/>
      <c r="L80" s="136"/>
      <c r="M80" s="136"/>
      <c r="N80" s="136"/>
      <c r="O80" s="136"/>
      <c r="P80" s="136"/>
      <c r="Q80" s="27"/>
      <c r="R80" s="136"/>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5.75" customHeight="1">
      <c r="A81" s="27"/>
      <c r="B81" s="27"/>
      <c r="C81" s="135"/>
      <c r="D81" s="27"/>
      <c r="E81" s="27"/>
      <c r="F81" s="135"/>
      <c r="G81" s="27"/>
      <c r="H81" s="136"/>
      <c r="I81" s="136"/>
      <c r="J81" s="136"/>
      <c r="K81" s="136"/>
      <c r="L81" s="136"/>
      <c r="M81" s="136"/>
      <c r="N81" s="136"/>
      <c r="O81" s="136"/>
      <c r="P81" s="136"/>
      <c r="Q81" s="27"/>
      <c r="R81" s="136"/>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5.75" customHeight="1">
      <c r="A82" s="27"/>
      <c r="B82" s="27"/>
      <c r="C82" s="135"/>
      <c r="D82" s="27"/>
      <c r="E82" s="27"/>
      <c r="F82" s="135"/>
      <c r="G82" s="27"/>
      <c r="H82" s="136"/>
      <c r="I82" s="136"/>
      <c r="J82" s="136"/>
      <c r="K82" s="136"/>
      <c r="L82" s="136"/>
      <c r="M82" s="136"/>
      <c r="N82" s="136"/>
      <c r="O82" s="136"/>
      <c r="P82" s="136"/>
      <c r="Q82" s="27"/>
      <c r="R82" s="136"/>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5.75" customHeight="1">
      <c r="A83" s="27"/>
      <c r="B83" s="27"/>
      <c r="C83" s="135"/>
      <c r="D83" s="27"/>
      <c r="E83" s="27"/>
      <c r="F83" s="135"/>
      <c r="G83" s="27"/>
      <c r="H83" s="136"/>
      <c r="I83" s="136"/>
      <c r="J83" s="136"/>
      <c r="K83" s="136"/>
      <c r="L83" s="136"/>
      <c r="M83" s="136"/>
      <c r="N83" s="136"/>
      <c r="O83" s="136"/>
      <c r="P83" s="136"/>
      <c r="Q83" s="27"/>
      <c r="R83" s="136"/>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5.75" customHeight="1">
      <c r="A84" s="27"/>
      <c r="B84" s="27"/>
      <c r="C84" s="135"/>
      <c r="D84" s="27"/>
      <c r="E84" s="27"/>
      <c r="F84" s="135"/>
      <c r="G84" s="27"/>
      <c r="H84" s="136"/>
      <c r="I84" s="136"/>
      <c r="J84" s="136"/>
      <c r="K84" s="136"/>
      <c r="L84" s="136"/>
      <c r="M84" s="136"/>
      <c r="N84" s="136"/>
      <c r="O84" s="136"/>
      <c r="P84" s="136"/>
      <c r="Q84" s="27"/>
      <c r="R84" s="136"/>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5.75" customHeight="1">
      <c r="A85" s="27"/>
      <c r="B85" s="27"/>
      <c r="C85" s="135"/>
      <c r="D85" s="27"/>
      <c r="E85" s="27"/>
      <c r="F85" s="135"/>
      <c r="G85" s="27"/>
      <c r="H85" s="136"/>
      <c r="I85" s="136"/>
      <c r="J85" s="136"/>
      <c r="K85" s="136"/>
      <c r="L85" s="136"/>
      <c r="M85" s="136"/>
      <c r="N85" s="136"/>
      <c r="O85" s="136"/>
      <c r="P85" s="136"/>
      <c r="Q85" s="27"/>
      <c r="R85" s="136"/>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5.75" customHeight="1">
      <c r="A86" s="27"/>
      <c r="B86" s="27"/>
      <c r="C86" s="135"/>
      <c r="D86" s="27"/>
      <c r="E86" s="27"/>
      <c r="F86" s="135"/>
      <c r="G86" s="27"/>
      <c r="H86" s="136"/>
      <c r="I86" s="136"/>
      <c r="J86" s="136"/>
      <c r="K86" s="136"/>
      <c r="L86" s="136"/>
      <c r="M86" s="136"/>
      <c r="N86" s="136"/>
      <c r="O86" s="136"/>
      <c r="P86" s="136"/>
      <c r="Q86" s="27"/>
      <c r="R86" s="136"/>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5.75" customHeight="1">
      <c r="A87" s="27"/>
      <c r="B87" s="27"/>
      <c r="C87" s="135"/>
      <c r="D87" s="27"/>
      <c r="E87" s="27"/>
      <c r="F87" s="135"/>
      <c r="G87" s="27"/>
      <c r="H87" s="136"/>
      <c r="I87" s="136"/>
      <c r="J87" s="136"/>
      <c r="K87" s="136"/>
      <c r="L87" s="136"/>
      <c r="M87" s="136"/>
      <c r="N87" s="136"/>
      <c r="O87" s="136"/>
      <c r="P87" s="136"/>
      <c r="Q87" s="27"/>
      <c r="R87" s="136"/>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5.75" customHeight="1">
      <c r="A88" s="27"/>
      <c r="B88" s="27"/>
      <c r="C88" s="135"/>
      <c r="D88" s="27"/>
      <c r="E88" s="27"/>
      <c r="F88" s="135"/>
      <c r="G88" s="27"/>
      <c r="H88" s="136"/>
      <c r="I88" s="136"/>
      <c r="J88" s="136"/>
      <c r="K88" s="136"/>
      <c r="L88" s="136"/>
      <c r="M88" s="136"/>
      <c r="N88" s="136"/>
      <c r="O88" s="136"/>
      <c r="P88" s="136"/>
      <c r="Q88" s="27"/>
      <c r="R88" s="136"/>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5.75" customHeight="1">
      <c r="A89" s="27"/>
      <c r="B89" s="27"/>
      <c r="C89" s="135"/>
      <c r="D89" s="27"/>
      <c r="E89" s="27"/>
      <c r="F89" s="135"/>
      <c r="G89" s="27"/>
      <c r="H89" s="136"/>
      <c r="I89" s="136"/>
      <c r="J89" s="136"/>
      <c r="K89" s="136"/>
      <c r="L89" s="136"/>
      <c r="M89" s="136"/>
      <c r="N89" s="136"/>
      <c r="O89" s="136"/>
      <c r="P89" s="136"/>
      <c r="Q89" s="27"/>
      <c r="R89" s="136"/>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5.75" customHeight="1">
      <c r="A90" s="27"/>
      <c r="B90" s="27"/>
      <c r="C90" s="135"/>
      <c r="D90" s="27"/>
      <c r="E90" s="27"/>
      <c r="F90" s="135"/>
      <c r="G90" s="27"/>
      <c r="H90" s="136"/>
      <c r="I90" s="136"/>
      <c r="J90" s="136"/>
      <c r="K90" s="136"/>
      <c r="L90" s="136"/>
      <c r="M90" s="136"/>
      <c r="N90" s="136"/>
      <c r="O90" s="136"/>
      <c r="P90" s="136"/>
      <c r="Q90" s="27"/>
      <c r="R90" s="136"/>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5.75" customHeight="1">
      <c r="A91" s="27"/>
      <c r="B91" s="27"/>
      <c r="C91" s="135"/>
      <c r="D91" s="27"/>
      <c r="E91" s="27"/>
      <c r="F91" s="135"/>
      <c r="G91" s="27"/>
      <c r="H91" s="136"/>
      <c r="I91" s="136"/>
      <c r="J91" s="136"/>
      <c r="K91" s="136"/>
      <c r="L91" s="136"/>
      <c r="M91" s="136"/>
      <c r="N91" s="136"/>
      <c r="O91" s="136"/>
      <c r="P91" s="136"/>
      <c r="Q91" s="27"/>
      <c r="R91" s="136"/>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5.75" customHeight="1">
      <c r="A92" s="27"/>
      <c r="B92" s="27"/>
      <c r="C92" s="135"/>
      <c r="D92" s="27"/>
      <c r="E92" s="27"/>
      <c r="F92" s="135"/>
      <c r="G92" s="27"/>
      <c r="H92" s="136"/>
      <c r="I92" s="136"/>
      <c r="J92" s="136"/>
      <c r="K92" s="136"/>
      <c r="L92" s="136"/>
      <c r="M92" s="136"/>
      <c r="N92" s="136"/>
      <c r="O92" s="136"/>
      <c r="P92" s="136"/>
      <c r="Q92" s="27"/>
      <c r="R92" s="136"/>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5.75" customHeight="1">
      <c r="A93" s="27"/>
      <c r="B93" s="27"/>
      <c r="C93" s="135"/>
      <c r="D93" s="27"/>
      <c r="E93" s="27"/>
      <c r="F93" s="135"/>
      <c r="G93" s="27"/>
      <c r="H93" s="136"/>
      <c r="I93" s="136"/>
      <c r="J93" s="136"/>
      <c r="K93" s="136"/>
      <c r="L93" s="136"/>
      <c r="M93" s="136"/>
      <c r="N93" s="136"/>
      <c r="O93" s="136"/>
      <c r="P93" s="136"/>
      <c r="Q93" s="27"/>
      <c r="R93" s="136"/>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5.75" customHeight="1">
      <c r="A94" s="27"/>
      <c r="B94" s="27"/>
      <c r="C94" s="135"/>
      <c r="D94" s="27"/>
      <c r="E94" s="27"/>
      <c r="F94" s="135"/>
      <c r="G94" s="27"/>
      <c r="H94" s="136"/>
      <c r="I94" s="136"/>
      <c r="J94" s="136"/>
      <c r="K94" s="136"/>
      <c r="L94" s="136"/>
      <c r="M94" s="136"/>
      <c r="N94" s="136"/>
      <c r="O94" s="136"/>
      <c r="P94" s="136"/>
      <c r="Q94" s="27"/>
      <c r="R94" s="136"/>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5.75" customHeight="1">
      <c r="A95" s="27"/>
      <c r="B95" s="27"/>
      <c r="C95" s="135"/>
      <c r="D95" s="27"/>
      <c r="E95" s="27"/>
      <c r="F95" s="135"/>
      <c r="G95" s="27"/>
      <c r="H95" s="136"/>
      <c r="I95" s="136"/>
      <c r="J95" s="136"/>
      <c r="K95" s="136"/>
      <c r="L95" s="136"/>
      <c r="M95" s="136"/>
      <c r="N95" s="136"/>
      <c r="O95" s="136"/>
      <c r="P95" s="136"/>
      <c r="Q95" s="27"/>
      <c r="R95" s="136"/>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5.75" customHeight="1">
      <c r="A96" s="27"/>
      <c r="B96" s="27"/>
      <c r="C96" s="135"/>
      <c r="D96" s="27"/>
      <c r="E96" s="27"/>
      <c r="F96" s="135"/>
      <c r="G96" s="27"/>
      <c r="H96" s="136"/>
      <c r="I96" s="136"/>
      <c r="J96" s="136"/>
      <c r="K96" s="136"/>
      <c r="L96" s="136"/>
      <c r="M96" s="136"/>
      <c r="N96" s="136"/>
      <c r="O96" s="136"/>
      <c r="P96" s="136"/>
      <c r="Q96" s="27"/>
      <c r="R96" s="136"/>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5.75" customHeight="1">
      <c r="A97" s="27"/>
      <c r="B97" s="27"/>
      <c r="C97" s="135"/>
      <c r="D97" s="27"/>
      <c r="E97" s="27"/>
      <c r="F97" s="135"/>
      <c r="G97" s="27"/>
      <c r="H97" s="136"/>
      <c r="I97" s="136"/>
      <c r="J97" s="136"/>
      <c r="K97" s="136"/>
      <c r="L97" s="136"/>
      <c r="M97" s="136"/>
      <c r="N97" s="136"/>
      <c r="O97" s="136"/>
      <c r="P97" s="136"/>
      <c r="Q97" s="27"/>
      <c r="R97" s="136"/>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5.75" customHeight="1">
      <c r="A98" s="27"/>
      <c r="B98" s="27"/>
      <c r="C98" s="135"/>
      <c r="D98" s="27"/>
      <c r="E98" s="27"/>
      <c r="F98" s="135"/>
      <c r="G98" s="27"/>
      <c r="H98" s="136"/>
      <c r="I98" s="136"/>
      <c r="J98" s="136"/>
      <c r="K98" s="136"/>
      <c r="L98" s="136"/>
      <c r="M98" s="136"/>
      <c r="N98" s="136"/>
      <c r="O98" s="136"/>
      <c r="P98" s="136"/>
      <c r="Q98" s="27"/>
      <c r="R98" s="136"/>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5.75" customHeight="1">
      <c r="A99" s="27"/>
      <c r="B99" s="27"/>
      <c r="C99" s="135"/>
      <c r="D99" s="27"/>
      <c r="E99" s="27"/>
      <c r="F99" s="135"/>
      <c r="G99" s="27"/>
      <c r="H99" s="136"/>
      <c r="I99" s="136"/>
      <c r="J99" s="136"/>
      <c r="K99" s="136"/>
      <c r="L99" s="136"/>
      <c r="M99" s="136"/>
      <c r="N99" s="136"/>
      <c r="O99" s="136"/>
      <c r="P99" s="136"/>
      <c r="Q99" s="27"/>
      <c r="R99" s="136"/>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5.75" customHeight="1">
      <c r="A100" s="27"/>
      <c r="B100" s="27"/>
      <c r="C100" s="135"/>
      <c r="D100" s="27"/>
      <c r="E100" s="27"/>
      <c r="F100" s="135"/>
      <c r="G100" s="27"/>
      <c r="H100" s="136"/>
      <c r="I100" s="136"/>
      <c r="J100" s="136"/>
      <c r="K100" s="136"/>
      <c r="L100" s="136"/>
      <c r="M100" s="136"/>
      <c r="N100" s="136"/>
      <c r="O100" s="136"/>
      <c r="P100" s="136"/>
      <c r="Q100" s="27"/>
      <c r="R100" s="136"/>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5.75" customHeight="1">
      <c r="A101" s="27"/>
      <c r="B101" s="27"/>
      <c r="C101" s="135"/>
      <c r="D101" s="27"/>
      <c r="E101" s="27"/>
      <c r="F101" s="135"/>
      <c r="G101" s="27"/>
      <c r="H101" s="136"/>
      <c r="I101" s="136"/>
      <c r="J101" s="136"/>
      <c r="K101" s="136"/>
      <c r="L101" s="136"/>
      <c r="M101" s="136"/>
      <c r="N101" s="136"/>
      <c r="O101" s="136"/>
      <c r="P101" s="136"/>
      <c r="Q101" s="27"/>
      <c r="R101" s="136"/>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5.75" customHeight="1">
      <c r="A102" s="27"/>
      <c r="B102" s="27"/>
      <c r="C102" s="135"/>
      <c r="D102" s="27"/>
      <c r="E102" s="27"/>
      <c r="F102" s="135"/>
      <c r="G102" s="27"/>
      <c r="H102" s="136"/>
      <c r="I102" s="136"/>
      <c r="J102" s="136"/>
      <c r="K102" s="136"/>
      <c r="L102" s="136"/>
      <c r="M102" s="136"/>
      <c r="N102" s="136"/>
      <c r="O102" s="136"/>
      <c r="P102" s="136"/>
      <c r="Q102" s="27"/>
      <c r="R102" s="136"/>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5.75" customHeight="1">
      <c r="A103" s="27"/>
      <c r="B103" s="27"/>
      <c r="C103" s="135"/>
      <c r="D103" s="27"/>
      <c r="E103" s="27"/>
      <c r="F103" s="135"/>
      <c r="G103" s="27"/>
      <c r="H103" s="136"/>
      <c r="I103" s="136"/>
      <c r="J103" s="136"/>
      <c r="K103" s="136"/>
      <c r="L103" s="136"/>
      <c r="M103" s="136"/>
      <c r="N103" s="136"/>
      <c r="O103" s="136"/>
      <c r="P103" s="136"/>
      <c r="Q103" s="27"/>
      <c r="R103" s="136"/>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5.75" customHeight="1">
      <c r="A104" s="27"/>
      <c r="B104" s="27"/>
      <c r="C104" s="135"/>
      <c r="D104" s="27"/>
      <c r="E104" s="27"/>
      <c r="F104" s="135"/>
      <c r="G104" s="27"/>
      <c r="H104" s="136"/>
      <c r="I104" s="136"/>
      <c r="J104" s="136"/>
      <c r="K104" s="136"/>
      <c r="L104" s="136"/>
      <c r="M104" s="136"/>
      <c r="N104" s="136"/>
      <c r="O104" s="136"/>
      <c r="P104" s="136"/>
      <c r="Q104" s="27"/>
      <c r="R104" s="136"/>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5.75" customHeight="1">
      <c r="A105" s="27"/>
      <c r="B105" s="27"/>
      <c r="C105" s="135"/>
      <c r="D105" s="27"/>
      <c r="E105" s="27"/>
      <c r="F105" s="135"/>
      <c r="G105" s="27"/>
      <c r="H105" s="136"/>
      <c r="I105" s="136"/>
      <c r="J105" s="136"/>
      <c r="K105" s="136"/>
      <c r="L105" s="136"/>
      <c r="M105" s="136"/>
      <c r="N105" s="136"/>
      <c r="O105" s="136"/>
      <c r="P105" s="136"/>
      <c r="Q105" s="27"/>
      <c r="R105" s="136"/>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5.75" customHeight="1">
      <c r="A106" s="27"/>
      <c r="B106" s="27"/>
      <c r="C106" s="135"/>
      <c r="D106" s="27"/>
      <c r="E106" s="27"/>
      <c r="F106" s="135"/>
      <c r="G106" s="27"/>
      <c r="H106" s="136"/>
      <c r="I106" s="136"/>
      <c r="J106" s="136"/>
      <c r="K106" s="136"/>
      <c r="L106" s="136"/>
      <c r="M106" s="136"/>
      <c r="N106" s="136"/>
      <c r="O106" s="136"/>
      <c r="P106" s="136"/>
      <c r="Q106" s="27"/>
      <c r="R106" s="136"/>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5.75" customHeight="1">
      <c r="A107" s="27"/>
      <c r="B107" s="27"/>
      <c r="C107" s="135"/>
      <c r="D107" s="27"/>
      <c r="E107" s="27"/>
      <c r="F107" s="135"/>
      <c r="G107" s="27"/>
      <c r="H107" s="136"/>
      <c r="I107" s="136"/>
      <c r="J107" s="136"/>
      <c r="K107" s="136"/>
      <c r="L107" s="136"/>
      <c r="M107" s="136"/>
      <c r="N107" s="136"/>
      <c r="O107" s="136"/>
      <c r="P107" s="136"/>
      <c r="Q107" s="27"/>
      <c r="R107" s="136"/>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5.75" customHeight="1">
      <c r="A108" s="27"/>
      <c r="B108" s="27"/>
      <c r="C108" s="135"/>
      <c r="D108" s="27"/>
      <c r="E108" s="27"/>
      <c r="F108" s="135"/>
      <c r="G108" s="27"/>
      <c r="H108" s="136"/>
      <c r="I108" s="136"/>
      <c r="J108" s="136"/>
      <c r="K108" s="136"/>
      <c r="L108" s="136"/>
      <c r="M108" s="136"/>
      <c r="N108" s="136"/>
      <c r="O108" s="136"/>
      <c r="P108" s="136"/>
      <c r="Q108" s="27"/>
      <c r="R108" s="136"/>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5.75" customHeight="1">
      <c r="A109" s="27"/>
      <c r="B109" s="27"/>
      <c r="C109" s="135"/>
      <c r="D109" s="27"/>
      <c r="E109" s="27"/>
      <c r="F109" s="135"/>
      <c r="G109" s="27"/>
      <c r="H109" s="136"/>
      <c r="I109" s="136"/>
      <c r="J109" s="136"/>
      <c r="K109" s="136"/>
      <c r="L109" s="136"/>
      <c r="M109" s="136"/>
      <c r="N109" s="136"/>
      <c r="O109" s="136"/>
      <c r="P109" s="136"/>
      <c r="Q109" s="27"/>
      <c r="R109" s="136"/>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5.75" customHeight="1">
      <c r="A110" s="27"/>
      <c r="B110" s="27"/>
      <c r="C110" s="135"/>
      <c r="D110" s="27"/>
      <c r="E110" s="27"/>
      <c r="F110" s="135"/>
      <c r="G110" s="27"/>
      <c r="H110" s="136"/>
      <c r="I110" s="136"/>
      <c r="J110" s="136"/>
      <c r="K110" s="136"/>
      <c r="L110" s="136"/>
      <c r="M110" s="136"/>
      <c r="N110" s="136"/>
      <c r="O110" s="136"/>
      <c r="P110" s="136"/>
      <c r="Q110" s="27"/>
      <c r="R110" s="136"/>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5.75" customHeight="1">
      <c r="A111" s="27"/>
      <c r="B111" s="27"/>
      <c r="C111" s="135"/>
      <c r="D111" s="27"/>
      <c r="E111" s="27"/>
      <c r="F111" s="135"/>
      <c r="G111" s="27"/>
      <c r="H111" s="136"/>
      <c r="I111" s="136"/>
      <c r="J111" s="136"/>
      <c r="K111" s="136"/>
      <c r="L111" s="136"/>
      <c r="M111" s="136"/>
      <c r="N111" s="136"/>
      <c r="O111" s="136"/>
      <c r="P111" s="136"/>
      <c r="Q111" s="27"/>
      <c r="R111" s="136"/>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5.75" customHeight="1">
      <c r="A112" s="27"/>
      <c r="B112" s="27"/>
      <c r="C112" s="135"/>
      <c r="D112" s="27"/>
      <c r="E112" s="27"/>
      <c r="F112" s="135"/>
      <c r="G112" s="27"/>
      <c r="H112" s="136"/>
      <c r="I112" s="136"/>
      <c r="J112" s="136"/>
      <c r="K112" s="136"/>
      <c r="L112" s="136"/>
      <c r="M112" s="136"/>
      <c r="N112" s="136"/>
      <c r="O112" s="136"/>
      <c r="P112" s="136"/>
      <c r="Q112" s="27"/>
      <c r="R112" s="136"/>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5.75" customHeight="1">
      <c r="A113" s="27"/>
      <c r="B113" s="27"/>
      <c r="C113" s="135"/>
      <c r="D113" s="27"/>
      <c r="E113" s="27"/>
      <c r="F113" s="135"/>
      <c r="G113" s="27"/>
      <c r="H113" s="136"/>
      <c r="I113" s="136"/>
      <c r="J113" s="136"/>
      <c r="K113" s="136"/>
      <c r="L113" s="136"/>
      <c r="M113" s="136"/>
      <c r="N113" s="136"/>
      <c r="O113" s="136"/>
      <c r="P113" s="136"/>
      <c r="Q113" s="27"/>
      <c r="R113" s="136"/>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ht="15.75" customHeight="1">
      <c r="A114" s="27"/>
      <c r="B114" s="27"/>
      <c r="C114" s="135"/>
      <c r="D114" s="27"/>
      <c r="E114" s="27"/>
      <c r="F114" s="135"/>
      <c r="G114" s="27"/>
      <c r="H114" s="136"/>
      <c r="I114" s="136"/>
      <c r="J114" s="136"/>
      <c r="K114" s="136"/>
      <c r="L114" s="136"/>
      <c r="M114" s="136"/>
      <c r="N114" s="136"/>
      <c r="O114" s="136"/>
      <c r="P114" s="136"/>
      <c r="Q114" s="27"/>
      <c r="R114" s="136"/>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15.75" customHeight="1">
      <c r="A115" s="27"/>
      <c r="B115" s="27"/>
      <c r="C115" s="135"/>
      <c r="D115" s="27"/>
      <c r="E115" s="27"/>
      <c r="F115" s="135"/>
      <c r="G115" s="27"/>
      <c r="H115" s="136"/>
      <c r="I115" s="136"/>
      <c r="J115" s="136"/>
      <c r="K115" s="136"/>
      <c r="L115" s="136"/>
      <c r="M115" s="136"/>
      <c r="N115" s="136"/>
      <c r="O115" s="136"/>
      <c r="P115" s="136"/>
      <c r="Q115" s="27"/>
      <c r="R115" s="136"/>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5.75" customHeight="1">
      <c r="A116" s="27"/>
      <c r="B116" s="27"/>
      <c r="C116" s="135"/>
      <c r="D116" s="27"/>
      <c r="E116" s="27"/>
      <c r="F116" s="135"/>
      <c r="G116" s="27"/>
      <c r="H116" s="136"/>
      <c r="I116" s="136"/>
      <c r="J116" s="136"/>
      <c r="K116" s="136"/>
      <c r="L116" s="136"/>
      <c r="M116" s="136"/>
      <c r="N116" s="136"/>
      <c r="O116" s="136"/>
      <c r="P116" s="136"/>
      <c r="Q116" s="27"/>
      <c r="R116" s="136"/>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ht="15.75" customHeight="1">
      <c r="A117" s="27"/>
      <c r="B117" s="27"/>
      <c r="C117" s="135"/>
      <c r="D117" s="27"/>
      <c r="E117" s="27"/>
      <c r="F117" s="135"/>
      <c r="G117" s="27"/>
      <c r="H117" s="136"/>
      <c r="I117" s="136"/>
      <c r="J117" s="136"/>
      <c r="K117" s="136"/>
      <c r="L117" s="136"/>
      <c r="M117" s="136"/>
      <c r="N117" s="136"/>
      <c r="O117" s="136"/>
      <c r="P117" s="136"/>
      <c r="Q117" s="27"/>
      <c r="R117" s="136"/>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ht="15.75" customHeight="1">
      <c r="A118" s="27"/>
      <c r="B118" s="27"/>
      <c r="C118" s="135"/>
      <c r="D118" s="27"/>
      <c r="E118" s="27"/>
      <c r="F118" s="135"/>
      <c r="G118" s="27"/>
      <c r="H118" s="136"/>
      <c r="I118" s="136"/>
      <c r="J118" s="136"/>
      <c r="K118" s="136"/>
      <c r="L118" s="136"/>
      <c r="M118" s="136"/>
      <c r="N118" s="136"/>
      <c r="O118" s="136"/>
      <c r="P118" s="136"/>
      <c r="Q118" s="27"/>
      <c r="R118" s="136"/>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ht="15.75" customHeight="1">
      <c r="A119" s="27"/>
      <c r="B119" s="27"/>
      <c r="C119" s="135"/>
      <c r="D119" s="27"/>
      <c r="E119" s="27"/>
      <c r="F119" s="135"/>
      <c r="G119" s="27"/>
      <c r="H119" s="136"/>
      <c r="I119" s="136"/>
      <c r="J119" s="136"/>
      <c r="K119" s="136"/>
      <c r="L119" s="136"/>
      <c r="M119" s="136"/>
      <c r="N119" s="136"/>
      <c r="O119" s="136"/>
      <c r="P119" s="136"/>
      <c r="Q119" s="27"/>
      <c r="R119" s="136"/>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row r="120" spans="1:44" ht="15.75" customHeight="1">
      <c r="A120" s="27"/>
      <c r="B120" s="27"/>
      <c r="C120" s="135"/>
      <c r="D120" s="27"/>
      <c r="E120" s="27"/>
      <c r="F120" s="135"/>
      <c r="G120" s="27"/>
      <c r="H120" s="136"/>
      <c r="I120" s="136"/>
      <c r="J120" s="136"/>
      <c r="K120" s="136"/>
      <c r="L120" s="136"/>
      <c r="M120" s="136"/>
      <c r="N120" s="136"/>
      <c r="O120" s="136"/>
      <c r="P120" s="136"/>
      <c r="Q120" s="27"/>
      <c r="R120" s="136"/>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row>
    <row r="121" spans="1:44" ht="15.75" customHeight="1">
      <c r="A121" s="27"/>
      <c r="B121" s="27"/>
      <c r="C121" s="135"/>
      <c r="D121" s="27"/>
      <c r="E121" s="27"/>
      <c r="F121" s="135"/>
      <c r="G121" s="27"/>
      <c r="H121" s="136"/>
      <c r="I121" s="136"/>
      <c r="J121" s="136"/>
      <c r="K121" s="136"/>
      <c r="L121" s="136"/>
      <c r="M121" s="136"/>
      <c r="N121" s="136"/>
      <c r="O121" s="136"/>
      <c r="P121" s="136"/>
      <c r="Q121" s="27"/>
      <c r="R121" s="136"/>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row>
    <row r="122" spans="1:44" ht="15.75" customHeight="1">
      <c r="A122" s="27"/>
      <c r="B122" s="27"/>
      <c r="C122" s="135"/>
      <c r="D122" s="27"/>
      <c r="E122" s="27"/>
      <c r="F122" s="135"/>
      <c r="G122" s="27"/>
      <c r="H122" s="136"/>
      <c r="I122" s="136"/>
      <c r="J122" s="136"/>
      <c r="K122" s="136"/>
      <c r="L122" s="136"/>
      <c r="M122" s="136"/>
      <c r="N122" s="136"/>
      <c r="O122" s="136"/>
      <c r="P122" s="136"/>
      <c r="Q122" s="27"/>
      <c r="R122" s="136"/>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row>
    <row r="123" spans="1:44" ht="15.75" customHeight="1">
      <c r="A123" s="27"/>
      <c r="B123" s="27"/>
      <c r="C123" s="135"/>
      <c r="D123" s="27"/>
      <c r="E123" s="27"/>
      <c r="F123" s="135"/>
      <c r="G123" s="27"/>
      <c r="H123" s="136"/>
      <c r="I123" s="136"/>
      <c r="J123" s="136"/>
      <c r="K123" s="136"/>
      <c r="L123" s="136"/>
      <c r="M123" s="136"/>
      <c r="N123" s="136"/>
      <c r="O123" s="136"/>
      <c r="P123" s="136"/>
      <c r="Q123" s="27"/>
      <c r="R123" s="136"/>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row>
    <row r="124" spans="1:44" ht="15.75" customHeight="1">
      <c r="A124" s="27"/>
      <c r="B124" s="27"/>
      <c r="C124" s="135"/>
      <c r="D124" s="27"/>
      <c r="E124" s="27"/>
      <c r="F124" s="135"/>
      <c r="G124" s="27"/>
      <c r="H124" s="136"/>
      <c r="I124" s="136"/>
      <c r="J124" s="136"/>
      <c r="K124" s="136"/>
      <c r="L124" s="136"/>
      <c r="M124" s="136"/>
      <c r="N124" s="136"/>
      <c r="O124" s="136"/>
      <c r="P124" s="136"/>
      <c r="Q124" s="27"/>
      <c r="R124" s="136"/>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row>
    <row r="125" spans="1:44" ht="15.75" customHeight="1">
      <c r="A125" s="27"/>
      <c r="B125" s="27"/>
      <c r="C125" s="135"/>
      <c r="D125" s="27"/>
      <c r="E125" s="27"/>
      <c r="F125" s="135"/>
      <c r="G125" s="27"/>
      <c r="H125" s="136"/>
      <c r="I125" s="136"/>
      <c r="J125" s="136"/>
      <c r="K125" s="136"/>
      <c r="L125" s="136"/>
      <c r="M125" s="136"/>
      <c r="N125" s="136"/>
      <c r="O125" s="136"/>
      <c r="P125" s="136"/>
      <c r="Q125" s="27"/>
      <c r="R125" s="136"/>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row>
    <row r="126" spans="1:44" ht="15.75" customHeight="1">
      <c r="A126" s="27"/>
      <c r="B126" s="27"/>
      <c r="C126" s="135"/>
      <c r="D126" s="27"/>
      <c r="E126" s="27"/>
      <c r="F126" s="135"/>
      <c r="G126" s="27"/>
      <c r="H126" s="136"/>
      <c r="I126" s="136"/>
      <c r="J126" s="136"/>
      <c r="K126" s="136"/>
      <c r="L126" s="136"/>
      <c r="M126" s="136"/>
      <c r="N126" s="136"/>
      <c r="O126" s="136"/>
      <c r="P126" s="136"/>
      <c r="Q126" s="27"/>
      <c r="R126" s="136"/>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row>
    <row r="127" spans="1:44" ht="15.75" customHeight="1">
      <c r="A127" s="27"/>
      <c r="B127" s="27"/>
      <c r="C127" s="135"/>
      <c r="D127" s="27"/>
      <c r="E127" s="27"/>
      <c r="F127" s="135"/>
      <c r="G127" s="27"/>
      <c r="H127" s="136"/>
      <c r="I127" s="136"/>
      <c r="J127" s="136"/>
      <c r="K127" s="136"/>
      <c r="L127" s="136"/>
      <c r="M127" s="136"/>
      <c r="N127" s="136"/>
      <c r="O127" s="136"/>
      <c r="P127" s="136"/>
      <c r="Q127" s="27"/>
      <c r="R127" s="136"/>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row>
    <row r="128" spans="1:44" ht="15.75" customHeight="1">
      <c r="A128" s="27"/>
      <c r="B128" s="27"/>
      <c r="C128" s="135"/>
      <c r="D128" s="27"/>
      <c r="E128" s="27"/>
      <c r="F128" s="135"/>
      <c r="G128" s="27"/>
      <c r="H128" s="136"/>
      <c r="I128" s="136"/>
      <c r="J128" s="136"/>
      <c r="K128" s="136"/>
      <c r="L128" s="136"/>
      <c r="M128" s="136"/>
      <c r="N128" s="136"/>
      <c r="O128" s="136"/>
      <c r="P128" s="136"/>
      <c r="Q128" s="27"/>
      <c r="R128" s="136"/>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row>
    <row r="129" spans="1:44" ht="15.75" customHeight="1">
      <c r="A129" s="27"/>
      <c r="B129" s="27"/>
      <c r="C129" s="135"/>
      <c r="D129" s="27"/>
      <c r="E129" s="27"/>
      <c r="F129" s="135"/>
      <c r="G129" s="27"/>
      <c r="H129" s="136"/>
      <c r="I129" s="136"/>
      <c r="J129" s="136"/>
      <c r="K129" s="136"/>
      <c r="L129" s="136"/>
      <c r="M129" s="136"/>
      <c r="N129" s="136"/>
      <c r="O129" s="136"/>
      <c r="P129" s="136"/>
      <c r="Q129" s="27"/>
      <c r="R129" s="136"/>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row>
    <row r="130" spans="1:44" ht="15.75" customHeight="1">
      <c r="A130" s="27"/>
      <c r="B130" s="27"/>
      <c r="C130" s="135"/>
      <c r="D130" s="27"/>
      <c r="E130" s="27"/>
      <c r="F130" s="135"/>
      <c r="G130" s="27"/>
      <c r="H130" s="136"/>
      <c r="I130" s="136"/>
      <c r="J130" s="136"/>
      <c r="K130" s="136"/>
      <c r="L130" s="136"/>
      <c r="M130" s="136"/>
      <c r="N130" s="136"/>
      <c r="O130" s="136"/>
      <c r="P130" s="136"/>
      <c r="Q130" s="27"/>
      <c r="R130" s="136"/>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row>
    <row r="131" spans="1:44" ht="15.75" customHeight="1">
      <c r="A131" s="27"/>
      <c r="B131" s="27"/>
      <c r="C131" s="135"/>
      <c r="D131" s="27"/>
      <c r="E131" s="27"/>
      <c r="F131" s="135"/>
      <c r="G131" s="27"/>
      <c r="H131" s="136"/>
      <c r="I131" s="136"/>
      <c r="J131" s="136"/>
      <c r="K131" s="136"/>
      <c r="L131" s="136"/>
      <c r="M131" s="136"/>
      <c r="N131" s="136"/>
      <c r="O131" s="136"/>
      <c r="P131" s="136"/>
      <c r="Q131" s="27"/>
      <c r="R131" s="136"/>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row>
    <row r="132" spans="1:44" ht="15.75" customHeight="1">
      <c r="A132" s="27"/>
      <c r="B132" s="27"/>
      <c r="C132" s="135"/>
      <c r="D132" s="27"/>
      <c r="E132" s="27"/>
      <c r="F132" s="135"/>
      <c r="G132" s="27"/>
      <c r="H132" s="136"/>
      <c r="I132" s="136"/>
      <c r="J132" s="136"/>
      <c r="K132" s="136"/>
      <c r="L132" s="136"/>
      <c r="M132" s="136"/>
      <c r="N132" s="136"/>
      <c r="O132" s="136"/>
      <c r="P132" s="136"/>
      <c r="Q132" s="27"/>
      <c r="R132" s="136"/>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row>
    <row r="133" spans="1:44" ht="15.75" customHeight="1">
      <c r="A133" s="27"/>
      <c r="B133" s="27"/>
      <c r="C133" s="135"/>
      <c r="D133" s="27"/>
      <c r="E133" s="27"/>
      <c r="F133" s="135"/>
      <c r="G133" s="27"/>
      <c r="H133" s="136"/>
      <c r="I133" s="136"/>
      <c r="J133" s="136"/>
      <c r="K133" s="136"/>
      <c r="L133" s="136"/>
      <c r="M133" s="136"/>
      <c r="N133" s="136"/>
      <c r="O133" s="136"/>
      <c r="P133" s="136"/>
      <c r="Q133" s="27"/>
      <c r="R133" s="136"/>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row>
    <row r="134" spans="1:44" ht="15.75" customHeight="1">
      <c r="A134" s="27"/>
      <c r="B134" s="27"/>
      <c r="C134" s="135"/>
      <c r="D134" s="27"/>
      <c r="E134" s="27"/>
      <c r="F134" s="135"/>
      <c r="G134" s="27"/>
      <c r="H134" s="136"/>
      <c r="I134" s="136"/>
      <c r="J134" s="136"/>
      <c r="K134" s="136"/>
      <c r="L134" s="136"/>
      <c r="M134" s="136"/>
      <c r="N134" s="136"/>
      <c r="O134" s="136"/>
      <c r="P134" s="136"/>
      <c r="Q134" s="27"/>
      <c r="R134" s="136"/>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row>
    <row r="135" spans="1:44" ht="15.75" customHeight="1">
      <c r="A135" s="27"/>
      <c r="B135" s="27"/>
      <c r="C135" s="135"/>
      <c r="D135" s="27"/>
      <c r="E135" s="27"/>
      <c r="F135" s="135"/>
      <c r="G135" s="27"/>
      <c r="H135" s="136"/>
      <c r="I135" s="136"/>
      <c r="J135" s="136"/>
      <c r="K135" s="136"/>
      <c r="L135" s="136"/>
      <c r="M135" s="136"/>
      <c r="N135" s="136"/>
      <c r="O135" s="136"/>
      <c r="P135" s="136"/>
      <c r="Q135" s="27"/>
      <c r="R135" s="136"/>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row>
    <row r="136" spans="1:44" ht="15.75" customHeight="1">
      <c r="A136" s="27"/>
      <c r="B136" s="27"/>
      <c r="C136" s="135"/>
      <c r="D136" s="27"/>
      <c r="E136" s="27"/>
      <c r="F136" s="135"/>
      <c r="G136" s="27"/>
      <c r="H136" s="136"/>
      <c r="I136" s="136"/>
      <c r="J136" s="136"/>
      <c r="K136" s="136"/>
      <c r="L136" s="136"/>
      <c r="M136" s="136"/>
      <c r="N136" s="136"/>
      <c r="O136" s="136"/>
      <c r="P136" s="136"/>
      <c r="Q136" s="27"/>
      <c r="R136" s="136"/>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row>
    <row r="137" spans="1:44" ht="15.75" customHeight="1">
      <c r="A137" s="27"/>
      <c r="B137" s="27"/>
      <c r="C137" s="135"/>
      <c r="D137" s="27"/>
      <c r="E137" s="27"/>
      <c r="F137" s="135"/>
      <c r="G137" s="27"/>
      <c r="H137" s="136"/>
      <c r="I137" s="136"/>
      <c r="J137" s="136"/>
      <c r="K137" s="136"/>
      <c r="L137" s="136"/>
      <c r="M137" s="136"/>
      <c r="N137" s="136"/>
      <c r="O137" s="136"/>
      <c r="P137" s="136"/>
      <c r="Q137" s="27"/>
      <c r="R137" s="136"/>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row>
    <row r="138" spans="1:44" ht="15.75" customHeight="1">
      <c r="A138" s="27"/>
      <c r="B138" s="27"/>
      <c r="C138" s="135"/>
      <c r="D138" s="27"/>
      <c r="E138" s="27"/>
      <c r="F138" s="135"/>
      <c r="G138" s="27"/>
      <c r="H138" s="136"/>
      <c r="I138" s="136"/>
      <c r="J138" s="136"/>
      <c r="K138" s="136"/>
      <c r="L138" s="136"/>
      <c r="M138" s="136"/>
      <c r="N138" s="136"/>
      <c r="O138" s="136"/>
      <c r="P138" s="136"/>
      <c r="Q138" s="27"/>
      <c r="R138" s="136"/>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row>
    <row r="139" spans="1:44" ht="15.75" customHeight="1">
      <c r="A139" s="27"/>
      <c r="B139" s="27"/>
      <c r="C139" s="135"/>
      <c r="D139" s="27"/>
      <c r="E139" s="27"/>
      <c r="F139" s="135"/>
      <c r="G139" s="27"/>
      <c r="H139" s="136"/>
      <c r="I139" s="136"/>
      <c r="J139" s="136"/>
      <c r="K139" s="136"/>
      <c r="L139" s="136"/>
      <c r="M139" s="136"/>
      <c r="N139" s="136"/>
      <c r="O139" s="136"/>
      <c r="P139" s="136"/>
      <c r="Q139" s="27"/>
      <c r="R139" s="136"/>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row>
    <row r="140" spans="1:44" ht="15.75" customHeight="1">
      <c r="A140" s="27"/>
      <c r="B140" s="27"/>
      <c r="C140" s="135"/>
      <c r="D140" s="27"/>
      <c r="E140" s="27"/>
      <c r="F140" s="135"/>
      <c r="G140" s="27"/>
      <c r="H140" s="136"/>
      <c r="I140" s="136"/>
      <c r="J140" s="136"/>
      <c r="K140" s="136"/>
      <c r="L140" s="136"/>
      <c r="M140" s="136"/>
      <c r="N140" s="136"/>
      <c r="O140" s="136"/>
      <c r="P140" s="136"/>
      <c r="Q140" s="27"/>
      <c r="R140" s="136"/>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row>
    <row r="141" spans="1:44" ht="15.75" customHeight="1">
      <c r="A141" s="27"/>
      <c r="B141" s="27"/>
      <c r="C141" s="135"/>
      <c r="D141" s="27"/>
      <c r="E141" s="27"/>
      <c r="F141" s="135"/>
      <c r="G141" s="27"/>
      <c r="H141" s="136"/>
      <c r="I141" s="136"/>
      <c r="J141" s="136"/>
      <c r="K141" s="136"/>
      <c r="L141" s="136"/>
      <c r="M141" s="136"/>
      <c r="N141" s="136"/>
      <c r="O141" s="136"/>
      <c r="P141" s="136"/>
      <c r="Q141" s="27"/>
      <c r="R141" s="136"/>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row>
    <row r="142" spans="1:44" ht="15.75" customHeight="1">
      <c r="A142" s="27"/>
      <c r="B142" s="27"/>
      <c r="C142" s="135"/>
      <c r="D142" s="27"/>
      <c r="E142" s="27"/>
      <c r="F142" s="135"/>
      <c r="G142" s="27"/>
      <c r="H142" s="136"/>
      <c r="I142" s="136"/>
      <c r="J142" s="136"/>
      <c r="K142" s="136"/>
      <c r="L142" s="136"/>
      <c r="M142" s="136"/>
      <c r="N142" s="136"/>
      <c r="O142" s="136"/>
      <c r="P142" s="136"/>
      <c r="Q142" s="27"/>
      <c r="R142" s="136"/>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row>
    <row r="143" spans="1:44" ht="15.75" customHeight="1">
      <c r="A143" s="27"/>
      <c r="B143" s="27"/>
      <c r="C143" s="135"/>
      <c r="D143" s="27"/>
      <c r="E143" s="27"/>
      <c r="F143" s="135"/>
      <c r="G143" s="27"/>
      <c r="H143" s="136"/>
      <c r="I143" s="136"/>
      <c r="J143" s="136"/>
      <c r="K143" s="136"/>
      <c r="L143" s="136"/>
      <c r="M143" s="136"/>
      <c r="N143" s="136"/>
      <c r="O143" s="136"/>
      <c r="P143" s="136"/>
      <c r="Q143" s="27"/>
      <c r="R143" s="136"/>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row>
    <row r="144" spans="1:44" ht="15.75" customHeight="1">
      <c r="A144" s="27"/>
      <c r="B144" s="27"/>
      <c r="C144" s="135"/>
      <c r="D144" s="27"/>
      <c r="E144" s="27"/>
      <c r="F144" s="135"/>
      <c r="G144" s="27"/>
      <c r="H144" s="136"/>
      <c r="I144" s="136"/>
      <c r="J144" s="136"/>
      <c r="K144" s="136"/>
      <c r="L144" s="136"/>
      <c r="M144" s="136"/>
      <c r="N144" s="136"/>
      <c r="O144" s="136"/>
      <c r="P144" s="136"/>
      <c r="Q144" s="27"/>
      <c r="R144" s="136"/>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row>
    <row r="145" spans="1:44" ht="15.75" customHeight="1">
      <c r="A145" s="27"/>
      <c r="B145" s="27"/>
      <c r="C145" s="135"/>
      <c r="D145" s="27"/>
      <c r="E145" s="27"/>
      <c r="F145" s="135"/>
      <c r="G145" s="27"/>
      <c r="H145" s="136"/>
      <c r="I145" s="136"/>
      <c r="J145" s="136"/>
      <c r="K145" s="136"/>
      <c r="L145" s="136"/>
      <c r="M145" s="136"/>
      <c r="N145" s="136"/>
      <c r="O145" s="136"/>
      <c r="P145" s="136"/>
      <c r="Q145" s="27"/>
      <c r="R145" s="136"/>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row>
    <row r="146" spans="1:44" ht="15.75" customHeight="1">
      <c r="A146" s="27"/>
      <c r="B146" s="27"/>
      <c r="C146" s="135"/>
      <c r="D146" s="27"/>
      <c r="E146" s="27"/>
      <c r="F146" s="135"/>
      <c r="G146" s="27"/>
      <c r="H146" s="136"/>
      <c r="I146" s="136"/>
      <c r="J146" s="136"/>
      <c r="K146" s="136"/>
      <c r="L146" s="136"/>
      <c r="M146" s="136"/>
      <c r="N146" s="136"/>
      <c r="O146" s="136"/>
      <c r="P146" s="136"/>
      <c r="Q146" s="27"/>
      <c r="R146" s="136"/>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row>
    <row r="147" spans="1:44" ht="15.75" customHeight="1">
      <c r="A147" s="27"/>
      <c r="B147" s="27"/>
      <c r="C147" s="135"/>
      <c r="D147" s="27"/>
      <c r="E147" s="27"/>
      <c r="F147" s="135"/>
      <c r="G147" s="27"/>
      <c r="H147" s="136"/>
      <c r="I147" s="136"/>
      <c r="J147" s="136"/>
      <c r="K147" s="136"/>
      <c r="L147" s="136"/>
      <c r="M147" s="136"/>
      <c r="N147" s="136"/>
      <c r="O147" s="136"/>
      <c r="P147" s="136"/>
      <c r="Q147" s="27"/>
      <c r="R147" s="136"/>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row>
    <row r="148" spans="1:44" ht="15.75" customHeight="1">
      <c r="A148" s="27"/>
      <c r="B148" s="27"/>
      <c r="C148" s="135"/>
      <c r="D148" s="27"/>
      <c r="E148" s="27"/>
      <c r="F148" s="135"/>
      <c r="G148" s="27"/>
      <c r="H148" s="136"/>
      <c r="I148" s="136"/>
      <c r="J148" s="136"/>
      <c r="K148" s="136"/>
      <c r="L148" s="136"/>
      <c r="M148" s="136"/>
      <c r="N148" s="136"/>
      <c r="O148" s="136"/>
      <c r="P148" s="136"/>
      <c r="Q148" s="27"/>
      <c r="R148" s="136"/>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row>
    <row r="149" spans="1:44" ht="15.75" customHeight="1">
      <c r="A149" s="27"/>
      <c r="B149" s="27"/>
      <c r="C149" s="135"/>
      <c r="D149" s="27"/>
      <c r="E149" s="27"/>
      <c r="F149" s="135"/>
      <c r="G149" s="27"/>
      <c r="H149" s="136"/>
      <c r="I149" s="136"/>
      <c r="J149" s="136"/>
      <c r="K149" s="136"/>
      <c r="L149" s="136"/>
      <c r="M149" s="136"/>
      <c r="N149" s="136"/>
      <c r="O149" s="136"/>
      <c r="P149" s="136"/>
      <c r="Q149" s="27"/>
      <c r="R149" s="136"/>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row>
    <row r="150" spans="1:44" ht="15.75" customHeight="1">
      <c r="A150" s="27"/>
      <c r="B150" s="27"/>
      <c r="C150" s="135"/>
      <c r="D150" s="27"/>
      <c r="E150" s="27"/>
      <c r="F150" s="135"/>
      <c r="G150" s="27"/>
      <c r="H150" s="136"/>
      <c r="I150" s="136"/>
      <c r="J150" s="136"/>
      <c r="K150" s="136"/>
      <c r="L150" s="136"/>
      <c r="M150" s="136"/>
      <c r="N150" s="136"/>
      <c r="O150" s="136"/>
      <c r="P150" s="136"/>
      <c r="Q150" s="27"/>
      <c r="R150" s="136"/>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row>
    <row r="151" spans="1:44" ht="15.75" customHeight="1">
      <c r="A151" s="27"/>
      <c r="B151" s="27"/>
      <c r="C151" s="135"/>
      <c r="D151" s="27"/>
      <c r="E151" s="27"/>
      <c r="F151" s="135"/>
      <c r="G151" s="27"/>
      <c r="H151" s="136"/>
      <c r="I151" s="136"/>
      <c r="J151" s="136"/>
      <c r="K151" s="136"/>
      <c r="L151" s="136"/>
      <c r="M151" s="136"/>
      <c r="N151" s="136"/>
      <c r="O151" s="136"/>
      <c r="P151" s="136"/>
      <c r="Q151" s="27"/>
      <c r="R151" s="136"/>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row>
    <row r="152" spans="1:44" ht="15.75" customHeight="1">
      <c r="A152" s="27"/>
      <c r="B152" s="27"/>
      <c r="C152" s="135"/>
      <c r="D152" s="27"/>
      <c r="E152" s="27"/>
      <c r="F152" s="135"/>
      <c r="G152" s="27"/>
      <c r="H152" s="136"/>
      <c r="I152" s="136"/>
      <c r="J152" s="136"/>
      <c r="K152" s="136"/>
      <c r="L152" s="136"/>
      <c r="M152" s="136"/>
      <c r="N152" s="136"/>
      <c r="O152" s="136"/>
      <c r="P152" s="136"/>
      <c r="Q152" s="27"/>
      <c r="R152" s="136"/>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row>
    <row r="153" spans="1:44" ht="15.75" customHeight="1">
      <c r="A153" s="27"/>
      <c r="B153" s="27"/>
      <c r="C153" s="135"/>
      <c r="D153" s="27"/>
      <c r="E153" s="27"/>
      <c r="F153" s="135"/>
      <c r="G153" s="27"/>
      <c r="H153" s="136"/>
      <c r="I153" s="136"/>
      <c r="J153" s="136"/>
      <c r="K153" s="136"/>
      <c r="L153" s="136"/>
      <c r="M153" s="136"/>
      <c r="N153" s="136"/>
      <c r="O153" s="136"/>
      <c r="P153" s="136"/>
      <c r="Q153" s="27"/>
      <c r="R153" s="136"/>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row>
    <row r="154" spans="1:44" ht="15.75" customHeight="1">
      <c r="A154" s="27"/>
      <c r="B154" s="27"/>
      <c r="C154" s="135"/>
      <c r="D154" s="27"/>
      <c r="E154" s="27"/>
      <c r="F154" s="135"/>
      <c r="G154" s="27"/>
      <c r="H154" s="136"/>
      <c r="I154" s="136"/>
      <c r="J154" s="136"/>
      <c r="K154" s="136"/>
      <c r="L154" s="136"/>
      <c r="M154" s="136"/>
      <c r="N154" s="136"/>
      <c r="O154" s="136"/>
      <c r="P154" s="136"/>
      <c r="Q154" s="27"/>
      <c r="R154" s="136"/>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row>
    <row r="155" spans="1:44" ht="15.75" customHeight="1">
      <c r="A155" s="27"/>
      <c r="B155" s="27"/>
      <c r="C155" s="135"/>
      <c r="D155" s="27"/>
      <c r="E155" s="27"/>
      <c r="F155" s="135"/>
      <c r="G155" s="27"/>
      <c r="H155" s="136"/>
      <c r="I155" s="136"/>
      <c r="J155" s="136"/>
      <c r="K155" s="136"/>
      <c r="L155" s="136"/>
      <c r="M155" s="136"/>
      <c r="N155" s="136"/>
      <c r="O155" s="136"/>
      <c r="P155" s="136"/>
      <c r="Q155" s="27"/>
      <c r="R155" s="136"/>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row>
    <row r="156" spans="1:44" ht="15.75" customHeight="1">
      <c r="A156" s="27"/>
      <c r="B156" s="27"/>
      <c r="C156" s="135"/>
      <c r="D156" s="27"/>
      <c r="E156" s="27"/>
      <c r="F156" s="135"/>
      <c r="G156" s="27"/>
      <c r="H156" s="136"/>
      <c r="I156" s="136"/>
      <c r="J156" s="136"/>
      <c r="K156" s="136"/>
      <c r="L156" s="136"/>
      <c r="M156" s="136"/>
      <c r="N156" s="136"/>
      <c r="O156" s="136"/>
      <c r="P156" s="136"/>
      <c r="Q156" s="27"/>
      <c r="R156" s="136"/>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row>
    <row r="157" spans="1:44" ht="15.75" customHeight="1">
      <c r="A157" s="27"/>
      <c r="B157" s="27"/>
      <c r="C157" s="135"/>
      <c r="D157" s="27"/>
      <c r="E157" s="27"/>
      <c r="F157" s="135"/>
      <c r="G157" s="27"/>
      <c r="H157" s="136"/>
      <c r="I157" s="136"/>
      <c r="J157" s="136"/>
      <c r="K157" s="136"/>
      <c r="L157" s="136"/>
      <c r="M157" s="136"/>
      <c r="N157" s="136"/>
      <c r="O157" s="136"/>
      <c r="P157" s="136"/>
      <c r="Q157" s="27"/>
      <c r="R157" s="13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row>
    <row r="158" spans="1:44" ht="15.75" customHeight="1">
      <c r="A158" s="27"/>
      <c r="B158" s="27"/>
      <c r="C158" s="135"/>
      <c r="D158" s="27"/>
      <c r="E158" s="27"/>
      <c r="F158" s="135"/>
      <c r="G158" s="27"/>
      <c r="H158" s="136"/>
      <c r="I158" s="136"/>
      <c r="J158" s="136"/>
      <c r="K158" s="136"/>
      <c r="L158" s="136"/>
      <c r="M158" s="136"/>
      <c r="N158" s="136"/>
      <c r="O158" s="136"/>
      <c r="P158" s="136"/>
      <c r="Q158" s="27"/>
      <c r="R158" s="136"/>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row>
    <row r="159" spans="1:44" ht="15.75" customHeight="1">
      <c r="A159" s="27"/>
      <c r="B159" s="27"/>
      <c r="C159" s="135"/>
      <c r="D159" s="27"/>
      <c r="E159" s="27"/>
      <c r="F159" s="135"/>
      <c r="G159" s="27"/>
      <c r="H159" s="136"/>
      <c r="I159" s="136"/>
      <c r="J159" s="136"/>
      <c r="K159" s="136"/>
      <c r="L159" s="136"/>
      <c r="M159" s="136"/>
      <c r="N159" s="136"/>
      <c r="O159" s="136"/>
      <c r="P159" s="136"/>
      <c r="Q159" s="27"/>
      <c r="R159" s="136"/>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row>
    <row r="160" spans="1:44" ht="15.75" customHeight="1">
      <c r="A160" s="27"/>
      <c r="B160" s="27"/>
      <c r="C160" s="135"/>
      <c r="D160" s="27"/>
      <c r="E160" s="27"/>
      <c r="F160" s="135"/>
      <c r="G160" s="27"/>
      <c r="H160" s="136"/>
      <c r="I160" s="136"/>
      <c r="J160" s="136"/>
      <c r="K160" s="136"/>
      <c r="L160" s="136"/>
      <c r="M160" s="136"/>
      <c r="N160" s="136"/>
      <c r="O160" s="136"/>
      <c r="P160" s="136"/>
      <c r="Q160" s="27"/>
      <c r="R160" s="136"/>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row>
    <row r="161" spans="1:44" ht="15.75" customHeight="1">
      <c r="A161" s="27"/>
      <c r="B161" s="27"/>
      <c r="C161" s="135"/>
      <c r="D161" s="27"/>
      <c r="E161" s="27"/>
      <c r="F161" s="135"/>
      <c r="G161" s="27"/>
      <c r="H161" s="136"/>
      <c r="I161" s="136"/>
      <c r="J161" s="136"/>
      <c r="K161" s="136"/>
      <c r="L161" s="136"/>
      <c r="M161" s="136"/>
      <c r="N161" s="136"/>
      <c r="O161" s="136"/>
      <c r="P161" s="136"/>
      <c r="Q161" s="27"/>
      <c r="R161" s="136"/>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row>
    <row r="162" spans="1:44" ht="15.75" customHeight="1">
      <c r="A162" s="27"/>
      <c r="B162" s="27"/>
      <c r="C162" s="135"/>
      <c r="D162" s="27"/>
      <c r="E162" s="27"/>
      <c r="F162" s="135"/>
      <c r="G162" s="27"/>
      <c r="H162" s="136"/>
      <c r="I162" s="136"/>
      <c r="J162" s="136"/>
      <c r="K162" s="136"/>
      <c r="L162" s="136"/>
      <c r="M162" s="136"/>
      <c r="N162" s="136"/>
      <c r="O162" s="136"/>
      <c r="P162" s="136"/>
      <c r="Q162" s="27"/>
      <c r="R162" s="136"/>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row>
    <row r="163" spans="1:44" ht="15.75" customHeight="1">
      <c r="A163" s="27"/>
      <c r="B163" s="27"/>
      <c r="C163" s="135"/>
      <c r="D163" s="27"/>
      <c r="E163" s="27"/>
      <c r="F163" s="135"/>
      <c r="G163" s="27"/>
      <c r="H163" s="136"/>
      <c r="I163" s="136"/>
      <c r="J163" s="136"/>
      <c r="K163" s="136"/>
      <c r="L163" s="136"/>
      <c r="M163" s="136"/>
      <c r="N163" s="136"/>
      <c r="O163" s="136"/>
      <c r="P163" s="136"/>
      <c r="Q163" s="27"/>
      <c r="R163" s="136"/>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row>
    <row r="164" spans="1:44" ht="15.75" customHeight="1">
      <c r="A164" s="27"/>
      <c r="B164" s="27"/>
      <c r="C164" s="135"/>
      <c r="D164" s="27"/>
      <c r="E164" s="27"/>
      <c r="F164" s="135"/>
      <c r="G164" s="27"/>
      <c r="H164" s="136"/>
      <c r="I164" s="136"/>
      <c r="J164" s="136"/>
      <c r="K164" s="136"/>
      <c r="L164" s="136"/>
      <c r="M164" s="136"/>
      <c r="N164" s="136"/>
      <c r="O164" s="136"/>
      <c r="P164" s="136"/>
      <c r="Q164" s="27"/>
      <c r="R164" s="136"/>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row>
    <row r="165" spans="1:44" ht="15.75" customHeight="1">
      <c r="A165" s="27"/>
      <c r="B165" s="27"/>
      <c r="C165" s="135"/>
      <c r="D165" s="27"/>
      <c r="E165" s="27"/>
      <c r="F165" s="135"/>
      <c r="G165" s="27"/>
      <c r="H165" s="136"/>
      <c r="I165" s="136"/>
      <c r="J165" s="136"/>
      <c r="K165" s="136"/>
      <c r="L165" s="136"/>
      <c r="M165" s="136"/>
      <c r="N165" s="136"/>
      <c r="O165" s="136"/>
      <c r="P165" s="136"/>
      <c r="Q165" s="27"/>
      <c r="R165" s="136"/>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row>
    <row r="166" spans="1:44" ht="15.75" customHeight="1">
      <c r="A166" s="27"/>
      <c r="B166" s="27"/>
      <c r="C166" s="135"/>
      <c r="D166" s="27"/>
      <c r="E166" s="27"/>
      <c r="F166" s="135"/>
      <c r="G166" s="27"/>
      <c r="H166" s="136"/>
      <c r="I166" s="136"/>
      <c r="J166" s="136"/>
      <c r="K166" s="136"/>
      <c r="L166" s="136"/>
      <c r="M166" s="136"/>
      <c r="N166" s="136"/>
      <c r="O166" s="136"/>
      <c r="P166" s="136"/>
      <c r="Q166" s="27"/>
      <c r="R166" s="136"/>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row>
    <row r="167" spans="1:44" ht="15.75" customHeight="1">
      <c r="A167" s="27"/>
      <c r="B167" s="27"/>
      <c r="C167" s="135"/>
      <c r="D167" s="27"/>
      <c r="E167" s="27"/>
      <c r="F167" s="135"/>
      <c r="G167" s="27"/>
      <c r="H167" s="136"/>
      <c r="I167" s="136"/>
      <c r="J167" s="136"/>
      <c r="K167" s="136"/>
      <c r="L167" s="136"/>
      <c r="M167" s="136"/>
      <c r="N167" s="136"/>
      <c r="O167" s="136"/>
      <c r="P167" s="136"/>
      <c r="Q167" s="27"/>
      <c r="R167" s="136"/>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row>
    <row r="168" spans="1:44" ht="15.75" customHeight="1">
      <c r="A168" s="27"/>
      <c r="B168" s="27"/>
      <c r="C168" s="135"/>
      <c r="D168" s="27"/>
      <c r="E168" s="27"/>
      <c r="F168" s="135"/>
      <c r="G168" s="27"/>
      <c r="H168" s="136"/>
      <c r="I168" s="136"/>
      <c r="J168" s="136"/>
      <c r="K168" s="136"/>
      <c r="L168" s="136"/>
      <c r="M168" s="136"/>
      <c r="N168" s="136"/>
      <c r="O168" s="136"/>
      <c r="P168" s="136"/>
      <c r="Q168" s="27"/>
      <c r="R168" s="136"/>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row>
    <row r="169" spans="1:44" ht="15.75" customHeight="1">
      <c r="A169" s="27"/>
      <c r="B169" s="27"/>
      <c r="C169" s="135"/>
      <c r="D169" s="27"/>
      <c r="E169" s="27"/>
      <c r="F169" s="135"/>
      <c r="G169" s="27"/>
      <c r="H169" s="136"/>
      <c r="I169" s="136"/>
      <c r="J169" s="136"/>
      <c r="K169" s="136"/>
      <c r="L169" s="136"/>
      <c r="M169" s="136"/>
      <c r="N169" s="136"/>
      <c r="O169" s="136"/>
      <c r="P169" s="136"/>
      <c r="Q169" s="27"/>
      <c r="R169" s="136"/>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row>
    <row r="170" spans="1:44" ht="15.75" customHeight="1">
      <c r="A170" s="27"/>
      <c r="B170" s="27"/>
      <c r="C170" s="135"/>
      <c r="D170" s="27"/>
      <c r="E170" s="27"/>
      <c r="F170" s="135"/>
      <c r="G170" s="27"/>
      <c r="H170" s="136"/>
      <c r="I170" s="136"/>
      <c r="J170" s="136"/>
      <c r="K170" s="136"/>
      <c r="L170" s="136"/>
      <c r="M170" s="136"/>
      <c r="N170" s="136"/>
      <c r="O170" s="136"/>
      <c r="P170" s="136"/>
      <c r="Q170" s="27"/>
      <c r="R170" s="136"/>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row>
    <row r="171" spans="1:44" ht="15.75" customHeight="1">
      <c r="A171" s="27"/>
      <c r="B171" s="27"/>
      <c r="C171" s="135"/>
      <c r="D171" s="27"/>
      <c r="E171" s="27"/>
      <c r="F171" s="135"/>
      <c r="G171" s="27"/>
      <c r="H171" s="136"/>
      <c r="I171" s="136"/>
      <c r="J171" s="136"/>
      <c r="K171" s="136"/>
      <c r="L171" s="136"/>
      <c r="M171" s="136"/>
      <c r="N171" s="136"/>
      <c r="O171" s="136"/>
      <c r="P171" s="136"/>
      <c r="Q171" s="27"/>
      <c r="R171" s="136"/>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row>
    <row r="172" spans="1:44" ht="15.75" customHeight="1">
      <c r="A172" s="27"/>
      <c r="B172" s="27"/>
      <c r="C172" s="135"/>
      <c r="D172" s="27"/>
      <c r="E172" s="27"/>
      <c r="F172" s="135"/>
      <c r="G172" s="27"/>
      <c r="H172" s="136"/>
      <c r="I172" s="136"/>
      <c r="J172" s="136"/>
      <c r="K172" s="136"/>
      <c r="L172" s="136"/>
      <c r="M172" s="136"/>
      <c r="N172" s="136"/>
      <c r="O172" s="136"/>
      <c r="P172" s="136"/>
      <c r="Q172" s="27"/>
      <c r="R172" s="136"/>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row>
    <row r="173" spans="1:44" ht="15.75" customHeight="1">
      <c r="A173" s="27"/>
      <c r="B173" s="27"/>
      <c r="C173" s="135"/>
      <c r="D173" s="27"/>
      <c r="E173" s="27"/>
      <c r="F173" s="135"/>
      <c r="G173" s="27"/>
      <c r="H173" s="136"/>
      <c r="I173" s="136"/>
      <c r="J173" s="136"/>
      <c r="K173" s="136"/>
      <c r="L173" s="136"/>
      <c r="M173" s="136"/>
      <c r="N173" s="136"/>
      <c r="O173" s="136"/>
      <c r="P173" s="136"/>
      <c r="Q173" s="27"/>
      <c r="R173" s="136"/>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row>
    <row r="174" spans="1:44" ht="15.75" customHeight="1">
      <c r="A174" s="27"/>
      <c r="B174" s="27"/>
      <c r="C174" s="135"/>
      <c r="D174" s="27"/>
      <c r="E174" s="27"/>
      <c r="F174" s="135"/>
      <c r="G174" s="27"/>
      <c r="H174" s="136"/>
      <c r="I174" s="136"/>
      <c r="J174" s="136"/>
      <c r="K174" s="136"/>
      <c r="L174" s="136"/>
      <c r="M174" s="136"/>
      <c r="N174" s="136"/>
      <c r="O174" s="136"/>
      <c r="P174" s="136"/>
      <c r="Q174" s="27"/>
      <c r="R174" s="136"/>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row>
    <row r="175" spans="1:44" ht="15.75" customHeight="1">
      <c r="A175" s="27"/>
      <c r="B175" s="27"/>
      <c r="C175" s="135"/>
      <c r="D175" s="27"/>
      <c r="E175" s="27"/>
      <c r="F175" s="135"/>
      <c r="G175" s="27"/>
      <c r="H175" s="136"/>
      <c r="I175" s="136"/>
      <c r="J175" s="136"/>
      <c r="K175" s="136"/>
      <c r="L175" s="136"/>
      <c r="M175" s="136"/>
      <c r="N175" s="136"/>
      <c r="O175" s="136"/>
      <c r="P175" s="136"/>
      <c r="Q175" s="27"/>
      <c r="R175" s="136"/>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row>
    <row r="176" spans="1:44" ht="15.75" customHeight="1">
      <c r="A176" s="27"/>
      <c r="B176" s="27"/>
      <c r="C176" s="135"/>
      <c r="D176" s="27"/>
      <c r="E176" s="27"/>
      <c r="F176" s="135"/>
      <c r="G176" s="27"/>
      <c r="H176" s="136"/>
      <c r="I176" s="136"/>
      <c r="J176" s="136"/>
      <c r="K176" s="136"/>
      <c r="L176" s="136"/>
      <c r="M176" s="136"/>
      <c r="N176" s="136"/>
      <c r="O176" s="136"/>
      <c r="P176" s="136"/>
      <c r="Q176" s="27"/>
      <c r="R176" s="136"/>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row>
    <row r="177" spans="1:44" ht="15.75" customHeight="1">
      <c r="A177" s="27"/>
      <c r="B177" s="27"/>
      <c r="C177" s="135"/>
      <c r="D177" s="27"/>
      <c r="E177" s="27"/>
      <c r="F177" s="135"/>
      <c r="G177" s="27"/>
      <c r="H177" s="136"/>
      <c r="I177" s="136"/>
      <c r="J177" s="136"/>
      <c r="K177" s="136"/>
      <c r="L177" s="136"/>
      <c r="M177" s="136"/>
      <c r="N177" s="136"/>
      <c r="O177" s="136"/>
      <c r="P177" s="136"/>
      <c r="Q177" s="27"/>
      <c r="R177" s="136"/>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row>
    <row r="178" spans="1:44" ht="15.75" customHeight="1">
      <c r="A178" s="27"/>
      <c r="B178" s="27"/>
      <c r="C178" s="135"/>
      <c r="D178" s="27"/>
      <c r="E178" s="27"/>
      <c r="F178" s="135"/>
      <c r="G178" s="27"/>
      <c r="H178" s="136"/>
      <c r="I178" s="136"/>
      <c r="J178" s="136"/>
      <c r="K178" s="136"/>
      <c r="L178" s="136"/>
      <c r="M178" s="136"/>
      <c r="N178" s="136"/>
      <c r="O178" s="136"/>
      <c r="P178" s="136"/>
      <c r="Q178" s="27"/>
      <c r="R178" s="136"/>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row>
    <row r="179" spans="1:44" ht="15.75" customHeight="1">
      <c r="A179" s="27"/>
      <c r="B179" s="27"/>
      <c r="C179" s="135"/>
      <c r="D179" s="27"/>
      <c r="E179" s="27"/>
      <c r="F179" s="135"/>
      <c r="G179" s="27"/>
      <c r="H179" s="136"/>
      <c r="I179" s="136"/>
      <c r="J179" s="136"/>
      <c r="K179" s="136"/>
      <c r="L179" s="136"/>
      <c r="M179" s="136"/>
      <c r="N179" s="136"/>
      <c r="O179" s="136"/>
      <c r="P179" s="136"/>
      <c r="Q179" s="27"/>
      <c r="R179" s="136"/>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row>
    <row r="180" spans="1:44" ht="15.75" customHeight="1">
      <c r="A180" s="27"/>
      <c r="B180" s="27"/>
      <c r="C180" s="135"/>
      <c r="D180" s="27"/>
      <c r="E180" s="27"/>
      <c r="F180" s="135"/>
      <c r="G180" s="27"/>
      <c r="H180" s="136"/>
      <c r="I180" s="136"/>
      <c r="J180" s="136"/>
      <c r="K180" s="136"/>
      <c r="L180" s="136"/>
      <c r="M180" s="136"/>
      <c r="N180" s="136"/>
      <c r="O180" s="136"/>
      <c r="P180" s="136"/>
      <c r="Q180" s="27"/>
      <c r="R180" s="136"/>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row>
    <row r="181" spans="1:44" ht="15.75" customHeight="1">
      <c r="A181" s="27"/>
      <c r="B181" s="27"/>
      <c r="C181" s="135"/>
      <c r="D181" s="27"/>
      <c r="E181" s="27"/>
      <c r="F181" s="135"/>
      <c r="G181" s="27"/>
      <c r="H181" s="136"/>
      <c r="I181" s="136"/>
      <c r="J181" s="136"/>
      <c r="K181" s="136"/>
      <c r="L181" s="136"/>
      <c r="M181" s="136"/>
      <c r="N181" s="136"/>
      <c r="O181" s="136"/>
      <c r="P181" s="136"/>
      <c r="Q181" s="27"/>
      <c r="R181" s="136"/>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row>
    <row r="182" spans="1:44" ht="15.75" customHeight="1">
      <c r="A182" s="27"/>
      <c r="B182" s="27"/>
      <c r="C182" s="135"/>
      <c r="D182" s="27"/>
      <c r="E182" s="27"/>
      <c r="F182" s="135"/>
      <c r="G182" s="27"/>
      <c r="H182" s="136"/>
      <c r="I182" s="136"/>
      <c r="J182" s="136"/>
      <c r="K182" s="136"/>
      <c r="L182" s="136"/>
      <c r="M182" s="136"/>
      <c r="N182" s="136"/>
      <c r="O182" s="136"/>
      <c r="P182" s="136"/>
      <c r="Q182" s="27"/>
      <c r="R182" s="136"/>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row>
    <row r="183" spans="1:44" ht="15.75" customHeight="1">
      <c r="A183" s="27"/>
      <c r="B183" s="27"/>
      <c r="C183" s="135"/>
      <c r="D183" s="27"/>
      <c r="E183" s="27"/>
      <c r="F183" s="135"/>
      <c r="G183" s="27"/>
      <c r="H183" s="136"/>
      <c r="I183" s="136"/>
      <c r="J183" s="136"/>
      <c r="K183" s="136"/>
      <c r="L183" s="136"/>
      <c r="M183" s="136"/>
      <c r="N183" s="136"/>
      <c r="O183" s="136"/>
      <c r="P183" s="136"/>
      <c r="Q183" s="27"/>
      <c r="R183" s="136"/>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row>
    <row r="184" spans="1:44" ht="15.75" customHeight="1">
      <c r="A184" s="27"/>
      <c r="B184" s="27"/>
      <c r="C184" s="135"/>
      <c r="D184" s="27"/>
      <c r="E184" s="27"/>
      <c r="F184" s="135"/>
      <c r="G184" s="27"/>
      <c r="H184" s="136"/>
      <c r="I184" s="136"/>
      <c r="J184" s="136"/>
      <c r="K184" s="136"/>
      <c r="L184" s="136"/>
      <c r="M184" s="136"/>
      <c r="N184" s="136"/>
      <c r="O184" s="136"/>
      <c r="P184" s="136"/>
      <c r="Q184" s="27"/>
      <c r="R184" s="136"/>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row>
    <row r="185" spans="1:44" ht="15.75" customHeight="1">
      <c r="A185" s="27"/>
      <c r="B185" s="27"/>
      <c r="C185" s="135"/>
      <c r="D185" s="27"/>
      <c r="E185" s="27"/>
      <c r="F185" s="135"/>
      <c r="G185" s="27"/>
      <c r="H185" s="136"/>
      <c r="I185" s="136"/>
      <c r="J185" s="136"/>
      <c r="K185" s="136"/>
      <c r="L185" s="136"/>
      <c r="M185" s="136"/>
      <c r="N185" s="136"/>
      <c r="O185" s="136"/>
      <c r="P185" s="136"/>
      <c r="Q185" s="27"/>
      <c r="R185" s="136"/>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row>
    <row r="186" spans="1:44" ht="15.75" customHeight="1">
      <c r="A186" s="27"/>
      <c r="B186" s="27"/>
      <c r="C186" s="135"/>
      <c r="D186" s="27"/>
      <c r="E186" s="27"/>
      <c r="F186" s="135"/>
      <c r="G186" s="27"/>
      <c r="H186" s="136"/>
      <c r="I186" s="136"/>
      <c r="J186" s="136"/>
      <c r="K186" s="136"/>
      <c r="L186" s="136"/>
      <c r="M186" s="136"/>
      <c r="N186" s="136"/>
      <c r="O186" s="136"/>
      <c r="P186" s="136"/>
      <c r="Q186" s="27"/>
      <c r="R186" s="136"/>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row>
    <row r="187" spans="1:44" ht="15.75" customHeight="1">
      <c r="A187" s="27"/>
      <c r="B187" s="27"/>
      <c r="C187" s="135"/>
      <c r="D187" s="27"/>
      <c r="E187" s="27"/>
      <c r="F187" s="135"/>
      <c r="G187" s="27"/>
      <c r="H187" s="136"/>
      <c r="I187" s="136"/>
      <c r="J187" s="136"/>
      <c r="K187" s="136"/>
      <c r="L187" s="136"/>
      <c r="M187" s="136"/>
      <c r="N187" s="136"/>
      <c r="O187" s="136"/>
      <c r="P187" s="136"/>
      <c r="Q187" s="27"/>
      <c r="R187" s="136"/>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row>
    <row r="188" spans="1:44" ht="15.75" customHeight="1">
      <c r="A188" s="27"/>
      <c r="B188" s="27"/>
      <c r="C188" s="135"/>
      <c r="D188" s="27"/>
      <c r="E188" s="27"/>
      <c r="F188" s="135"/>
      <c r="G188" s="27"/>
      <c r="H188" s="136"/>
      <c r="I188" s="136"/>
      <c r="J188" s="136"/>
      <c r="K188" s="136"/>
      <c r="L188" s="136"/>
      <c r="M188" s="136"/>
      <c r="N188" s="136"/>
      <c r="O188" s="136"/>
      <c r="P188" s="136"/>
      <c r="Q188" s="27"/>
      <c r="R188" s="136"/>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row>
    <row r="189" spans="1:44" ht="15.75" customHeight="1">
      <c r="A189" s="27"/>
      <c r="B189" s="27"/>
      <c r="C189" s="135"/>
      <c r="D189" s="27"/>
      <c r="E189" s="27"/>
      <c r="F189" s="135"/>
      <c r="G189" s="27"/>
      <c r="H189" s="136"/>
      <c r="I189" s="136"/>
      <c r="J189" s="136"/>
      <c r="K189" s="136"/>
      <c r="L189" s="136"/>
      <c r="M189" s="136"/>
      <c r="N189" s="136"/>
      <c r="O189" s="136"/>
      <c r="P189" s="136"/>
      <c r="Q189" s="27"/>
      <c r="R189" s="136"/>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row>
    <row r="190" spans="1:44" ht="15.75" customHeight="1">
      <c r="A190" s="27"/>
      <c r="B190" s="27"/>
      <c r="C190" s="135"/>
      <c r="D190" s="27"/>
      <c r="E190" s="27"/>
      <c r="F190" s="135"/>
      <c r="G190" s="27"/>
      <c r="H190" s="136"/>
      <c r="I190" s="136"/>
      <c r="J190" s="136"/>
      <c r="K190" s="136"/>
      <c r="L190" s="136"/>
      <c r="M190" s="136"/>
      <c r="N190" s="136"/>
      <c r="O190" s="136"/>
      <c r="P190" s="136"/>
      <c r="Q190" s="27"/>
      <c r="R190" s="136"/>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row>
    <row r="191" spans="1:44" ht="15.75" customHeight="1">
      <c r="A191" s="27"/>
      <c r="B191" s="27"/>
      <c r="C191" s="135"/>
      <c r="D191" s="27"/>
      <c r="E191" s="27"/>
      <c r="F191" s="135"/>
      <c r="G191" s="27"/>
      <c r="H191" s="136"/>
      <c r="I191" s="136"/>
      <c r="J191" s="136"/>
      <c r="K191" s="136"/>
      <c r="L191" s="136"/>
      <c r="M191" s="136"/>
      <c r="N191" s="136"/>
      <c r="O191" s="136"/>
      <c r="P191" s="136"/>
      <c r="Q191" s="27"/>
      <c r="R191" s="136"/>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row>
    <row r="192" spans="1:44" ht="15.75" customHeight="1">
      <c r="A192" s="27"/>
      <c r="B192" s="27"/>
      <c r="C192" s="135"/>
      <c r="D192" s="27"/>
      <c r="E192" s="27"/>
      <c r="F192" s="135"/>
      <c r="G192" s="27"/>
      <c r="H192" s="136"/>
      <c r="I192" s="136"/>
      <c r="J192" s="136"/>
      <c r="K192" s="136"/>
      <c r="L192" s="136"/>
      <c r="M192" s="136"/>
      <c r="N192" s="136"/>
      <c r="O192" s="136"/>
      <c r="P192" s="136"/>
      <c r="Q192" s="27"/>
      <c r="R192" s="136"/>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row>
    <row r="193" spans="1:44" ht="15.75" customHeight="1">
      <c r="A193" s="27"/>
      <c r="B193" s="27"/>
      <c r="C193" s="135"/>
      <c r="D193" s="27"/>
      <c r="E193" s="27"/>
      <c r="F193" s="135"/>
      <c r="G193" s="27"/>
      <c r="H193" s="136"/>
      <c r="I193" s="136"/>
      <c r="J193" s="136"/>
      <c r="K193" s="136"/>
      <c r="L193" s="136"/>
      <c r="M193" s="136"/>
      <c r="N193" s="136"/>
      <c r="O193" s="136"/>
      <c r="P193" s="136"/>
      <c r="Q193" s="27"/>
      <c r="R193" s="136"/>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row>
    <row r="194" spans="1:44" ht="15.75" customHeight="1">
      <c r="A194" s="27"/>
      <c r="B194" s="27"/>
      <c r="C194" s="135"/>
      <c r="D194" s="27"/>
      <c r="E194" s="27"/>
      <c r="F194" s="135"/>
      <c r="G194" s="27"/>
      <c r="H194" s="136"/>
      <c r="I194" s="136"/>
      <c r="J194" s="136"/>
      <c r="K194" s="136"/>
      <c r="L194" s="136"/>
      <c r="M194" s="136"/>
      <c r="N194" s="136"/>
      <c r="O194" s="136"/>
      <c r="P194" s="136"/>
      <c r="Q194" s="27"/>
      <c r="R194" s="136"/>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row>
    <row r="195" spans="1:44" ht="15.75" customHeight="1">
      <c r="A195" s="27"/>
      <c r="B195" s="27"/>
      <c r="C195" s="135"/>
      <c r="D195" s="27"/>
      <c r="E195" s="27"/>
      <c r="F195" s="135"/>
      <c r="G195" s="27"/>
      <c r="H195" s="136"/>
      <c r="I195" s="136"/>
      <c r="J195" s="136"/>
      <c r="K195" s="136"/>
      <c r="L195" s="136"/>
      <c r="M195" s="136"/>
      <c r="N195" s="136"/>
      <c r="O195" s="136"/>
      <c r="P195" s="136"/>
      <c r="Q195" s="27"/>
      <c r="R195" s="136"/>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row>
    <row r="196" spans="1:44" ht="15.75" customHeight="1">
      <c r="A196" s="27"/>
      <c r="B196" s="27"/>
      <c r="C196" s="135"/>
      <c r="D196" s="27"/>
      <c r="E196" s="27"/>
      <c r="F196" s="135"/>
      <c r="G196" s="27"/>
      <c r="H196" s="136"/>
      <c r="I196" s="136"/>
      <c r="J196" s="136"/>
      <c r="K196" s="136"/>
      <c r="L196" s="136"/>
      <c r="M196" s="136"/>
      <c r="N196" s="136"/>
      <c r="O196" s="136"/>
      <c r="P196" s="136"/>
      <c r="Q196" s="27"/>
      <c r="R196" s="136"/>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row>
    <row r="197" spans="1:44" ht="15.75" customHeight="1">
      <c r="A197" s="27"/>
      <c r="B197" s="27"/>
      <c r="C197" s="135"/>
      <c r="D197" s="27"/>
      <c r="E197" s="27"/>
      <c r="F197" s="135"/>
      <c r="G197" s="27"/>
      <c r="H197" s="136"/>
      <c r="I197" s="136"/>
      <c r="J197" s="136"/>
      <c r="K197" s="136"/>
      <c r="L197" s="136"/>
      <c r="M197" s="136"/>
      <c r="N197" s="136"/>
      <c r="O197" s="136"/>
      <c r="P197" s="136"/>
      <c r="Q197" s="27"/>
      <c r="R197" s="136"/>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row>
    <row r="198" spans="1:44" ht="15.75" customHeight="1">
      <c r="A198" s="27"/>
      <c r="B198" s="27"/>
      <c r="C198" s="135"/>
      <c r="D198" s="27"/>
      <c r="E198" s="27"/>
      <c r="F198" s="135"/>
      <c r="G198" s="27"/>
      <c r="H198" s="136"/>
      <c r="I198" s="136"/>
      <c r="J198" s="136"/>
      <c r="K198" s="136"/>
      <c r="L198" s="136"/>
      <c r="M198" s="136"/>
      <c r="N198" s="136"/>
      <c r="O198" s="136"/>
      <c r="P198" s="136"/>
      <c r="Q198" s="27"/>
      <c r="R198" s="136"/>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row>
    <row r="199" spans="1:44" ht="15.75" customHeight="1">
      <c r="A199" s="27"/>
      <c r="B199" s="27"/>
      <c r="C199" s="135"/>
      <c r="D199" s="27"/>
      <c r="E199" s="27"/>
      <c r="F199" s="135"/>
      <c r="G199" s="27"/>
      <c r="H199" s="136"/>
      <c r="I199" s="136"/>
      <c r="J199" s="136"/>
      <c r="K199" s="136"/>
      <c r="L199" s="136"/>
      <c r="M199" s="136"/>
      <c r="N199" s="136"/>
      <c r="O199" s="136"/>
      <c r="P199" s="136"/>
      <c r="Q199" s="27"/>
      <c r="R199" s="136"/>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row>
    <row r="200" spans="1:44" ht="15.75" customHeight="1">
      <c r="A200" s="27"/>
      <c r="B200" s="27"/>
      <c r="C200" s="135"/>
      <c r="D200" s="27"/>
      <c r="E200" s="27"/>
      <c r="F200" s="135"/>
      <c r="G200" s="27"/>
      <c r="H200" s="136"/>
      <c r="I200" s="136"/>
      <c r="J200" s="136"/>
      <c r="K200" s="136"/>
      <c r="L200" s="136"/>
      <c r="M200" s="136"/>
      <c r="N200" s="136"/>
      <c r="O200" s="136"/>
      <c r="P200" s="136"/>
      <c r="Q200" s="27"/>
      <c r="R200" s="136"/>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row>
    <row r="201" spans="1:44" ht="15.75" customHeight="1">
      <c r="A201" s="27"/>
      <c r="B201" s="27"/>
      <c r="C201" s="135"/>
      <c r="D201" s="27"/>
      <c r="E201" s="27"/>
      <c r="F201" s="135"/>
      <c r="G201" s="27"/>
      <c r="H201" s="136"/>
      <c r="I201" s="136"/>
      <c r="J201" s="136"/>
      <c r="K201" s="136"/>
      <c r="L201" s="136"/>
      <c r="M201" s="136"/>
      <c r="N201" s="136"/>
      <c r="O201" s="136"/>
      <c r="P201" s="136"/>
      <c r="Q201" s="27"/>
      <c r="R201" s="136"/>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row>
    <row r="202" spans="1:44" ht="15.75" customHeight="1">
      <c r="A202" s="27"/>
      <c r="B202" s="27"/>
      <c r="C202" s="135"/>
      <c r="D202" s="27"/>
      <c r="E202" s="27"/>
      <c r="F202" s="135"/>
      <c r="G202" s="27"/>
      <c r="H202" s="136"/>
      <c r="I202" s="136"/>
      <c r="J202" s="136"/>
      <c r="K202" s="136"/>
      <c r="L202" s="136"/>
      <c r="M202" s="136"/>
      <c r="N202" s="136"/>
      <c r="O202" s="136"/>
      <c r="P202" s="136"/>
      <c r="Q202" s="27"/>
      <c r="R202" s="136"/>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row>
    <row r="203" spans="1:44" ht="15.75" customHeight="1">
      <c r="A203" s="27"/>
      <c r="B203" s="27"/>
      <c r="C203" s="135"/>
      <c r="D203" s="27"/>
      <c r="E203" s="27"/>
      <c r="F203" s="135"/>
      <c r="G203" s="27"/>
      <c r="H203" s="136"/>
      <c r="I203" s="136"/>
      <c r="J203" s="136"/>
      <c r="K203" s="136"/>
      <c r="L203" s="136"/>
      <c r="M203" s="136"/>
      <c r="N203" s="136"/>
      <c r="O203" s="136"/>
      <c r="P203" s="136"/>
      <c r="Q203" s="27"/>
      <c r="R203" s="136"/>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row>
    <row r="204" spans="1:44" ht="15.75" customHeight="1">
      <c r="A204" s="27"/>
      <c r="B204" s="27"/>
      <c r="C204" s="135"/>
      <c r="D204" s="27"/>
      <c r="E204" s="27"/>
      <c r="F204" s="135"/>
      <c r="G204" s="27"/>
      <c r="H204" s="136"/>
      <c r="I204" s="136"/>
      <c r="J204" s="136"/>
      <c r="K204" s="136"/>
      <c r="L204" s="136"/>
      <c r="M204" s="136"/>
      <c r="N204" s="136"/>
      <c r="O204" s="136"/>
      <c r="P204" s="136"/>
      <c r="Q204" s="27"/>
      <c r="R204" s="136"/>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row>
    <row r="205" spans="1:44" ht="15.75" customHeight="1">
      <c r="A205" s="27"/>
      <c r="B205" s="27"/>
      <c r="C205" s="135"/>
      <c r="D205" s="27"/>
      <c r="E205" s="27"/>
      <c r="F205" s="135"/>
      <c r="G205" s="27"/>
      <c r="H205" s="136"/>
      <c r="I205" s="136"/>
      <c r="J205" s="136"/>
      <c r="K205" s="136"/>
      <c r="L205" s="136"/>
      <c r="M205" s="136"/>
      <c r="N205" s="136"/>
      <c r="O205" s="136"/>
      <c r="P205" s="136"/>
      <c r="Q205" s="27"/>
      <c r="R205" s="136"/>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row>
    <row r="206" spans="1:44" ht="15.75" customHeight="1">
      <c r="A206" s="27"/>
      <c r="B206" s="27"/>
      <c r="C206" s="135"/>
      <c r="D206" s="27"/>
      <c r="E206" s="27"/>
      <c r="F206" s="135"/>
      <c r="G206" s="27"/>
      <c r="H206" s="136"/>
      <c r="I206" s="136"/>
      <c r="J206" s="136"/>
      <c r="K206" s="136"/>
      <c r="L206" s="136"/>
      <c r="M206" s="136"/>
      <c r="N206" s="136"/>
      <c r="O206" s="136"/>
      <c r="P206" s="136"/>
      <c r="Q206" s="27"/>
      <c r="R206" s="136"/>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row>
    <row r="207" spans="1:44" ht="15.75" customHeight="1">
      <c r="A207" s="27"/>
      <c r="B207" s="27"/>
      <c r="C207" s="135"/>
      <c r="D207" s="27"/>
      <c r="E207" s="27"/>
      <c r="F207" s="135"/>
      <c r="G207" s="27"/>
      <c r="H207" s="136"/>
      <c r="I207" s="136"/>
      <c r="J207" s="136"/>
      <c r="K207" s="136"/>
      <c r="L207" s="136"/>
      <c r="M207" s="136"/>
      <c r="N207" s="136"/>
      <c r="O207" s="136"/>
      <c r="P207" s="136"/>
      <c r="Q207" s="27"/>
      <c r="R207" s="136"/>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row>
    <row r="208" spans="1:44" ht="15.75" customHeight="1">
      <c r="A208" s="27"/>
      <c r="B208" s="27"/>
      <c r="C208" s="135"/>
      <c r="D208" s="27"/>
      <c r="E208" s="27"/>
      <c r="F208" s="135"/>
      <c r="G208" s="27"/>
      <c r="H208" s="136"/>
      <c r="I208" s="136"/>
      <c r="J208" s="136"/>
      <c r="K208" s="136"/>
      <c r="L208" s="136"/>
      <c r="M208" s="136"/>
      <c r="N208" s="136"/>
      <c r="O208" s="136"/>
      <c r="P208" s="136"/>
      <c r="Q208" s="27"/>
      <c r="R208" s="136"/>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row>
    <row r="209" spans="1:44" ht="15.75" customHeight="1">
      <c r="A209" s="27"/>
      <c r="B209" s="27"/>
      <c r="C209" s="135"/>
      <c r="D209" s="27"/>
      <c r="E209" s="27"/>
      <c r="F209" s="135"/>
      <c r="G209" s="27"/>
      <c r="H209" s="136"/>
      <c r="I209" s="136"/>
      <c r="J209" s="136"/>
      <c r="K209" s="136"/>
      <c r="L209" s="136"/>
      <c r="M209" s="136"/>
      <c r="N209" s="136"/>
      <c r="O209" s="136"/>
      <c r="P209" s="136"/>
      <c r="Q209" s="27"/>
      <c r="R209" s="136"/>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row>
    <row r="210" spans="1:44" ht="15.75" customHeight="1">
      <c r="A210" s="27"/>
      <c r="B210" s="27"/>
      <c r="C210" s="135"/>
      <c r="D210" s="27"/>
      <c r="E210" s="27"/>
      <c r="F210" s="135"/>
      <c r="G210" s="27"/>
      <c r="H210" s="136"/>
      <c r="I210" s="136"/>
      <c r="J210" s="136"/>
      <c r="K210" s="136"/>
      <c r="L210" s="136"/>
      <c r="M210" s="136"/>
      <c r="N210" s="136"/>
      <c r="O210" s="136"/>
      <c r="P210" s="136"/>
      <c r="Q210" s="27"/>
      <c r="R210" s="136"/>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row>
    <row r="211" spans="1:44" ht="15.75" customHeight="1">
      <c r="A211" s="27"/>
      <c r="B211" s="27"/>
      <c r="C211" s="135"/>
      <c r="D211" s="27"/>
      <c r="E211" s="27"/>
      <c r="F211" s="135"/>
      <c r="G211" s="27"/>
      <c r="H211" s="136"/>
      <c r="I211" s="136"/>
      <c r="J211" s="136"/>
      <c r="K211" s="136"/>
      <c r="L211" s="136"/>
      <c r="M211" s="136"/>
      <c r="N211" s="136"/>
      <c r="O211" s="136"/>
      <c r="P211" s="136"/>
      <c r="Q211" s="27"/>
      <c r="R211" s="136"/>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row>
    <row r="212" spans="1:44" ht="15.75" customHeight="1">
      <c r="A212" s="27"/>
      <c r="B212" s="27"/>
      <c r="C212" s="135"/>
      <c r="D212" s="27"/>
      <c r="E212" s="27"/>
      <c r="F212" s="135"/>
      <c r="G212" s="27"/>
      <c r="H212" s="136"/>
      <c r="I212" s="136"/>
      <c r="J212" s="136"/>
      <c r="K212" s="136"/>
      <c r="L212" s="136"/>
      <c r="M212" s="136"/>
      <c r="N212" s="136"/>
      <c r="O212" s="136"/>
      <c r="P212" s="136"/>
      <c r="Q212" s="27"/>
      <c r="R212" s="136"/>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row>
    <row r="213" spans="1:44" ht="15.75" customHeight="1">
      <c r="A213" s="27"/>
      <c r="B213" s="27"/>
      <c r="C213" s="135"/>
      <c r="D213" s="27"/>
      <c r="E213" s="27"/>
      <c r="F213" s="135"/>
      <c r="G213" s="27"/>
      <c r="H213" s="136"/>
      <c r="I213" s="136"/>
      <c r="J213" s="136"/>
      <c r="K213" s="136"/>
      <c r="L213" s="136"/>
      <c r="M213" s="136"/>
      <c r="N213" s="136"/>
      <c r="O213" s="136"/>
      <c r="P213" s="136"/>
      <c r="Q213" s="27"/>
      <c r="R213" s="136"/>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row>
    <row r="214" spans="1:44" ht="15.75" customHeight="1">
      <c r="A214" s="27"/>
      <c r="B214" s="27"/>
      <c r="C214" s="135"/>
      <c r="D214" s="27"/>
      <c r="E214" s="27"/>
      <c r="F214" s="135"/>
      <c r="G214" s="27"/>
      <c r="H214" s="136"/>
      <c r="I214" s="136"/>
      <c r="J214" s="136"/>
      <c r="K214" s="136"/>
      <c r="L214" s="136"/>
      <c r="M214" s="136"/>
      <c r="N214" s="136"/>
      <c r="O214" s="136"/>
      <c r="P214" s="136"/>
      <c r="Q214" s="27"/>
      <c r="R214" s="136"/>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row>
    <row r="215" spans="1:44" ht="15.75" customHeight="1">
      <c r="A215" s="27"/>
      <c r="B215" s="27"/>
      <c r="C215" s="135"/>
      <c r="D215" s="27"/>
      <c r="E215" s="27"/>
      <c r="F215" s="135"/>
      <c r="G215" s="27"/>
      <c r="H215" s="136"/>
      <c r="I215" s="136"/>
      <c r="J215" s="136"/>
      <c r="K215" s="136"/>
      <c r="L215" s="136"/>
      <c r="M215" s="136"/>
      <c r="N215" s="136"/>
      <c r="O215" s="136"/>
      <c r="P215" s="136"/>
      <c r="Q215" s="27"/>
      <c r="R215" s="136"/>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row>
    <row r="216" spans="1:44" ht="15.75" customHeight="1">
      <c r="A216" s="27"/>
      <c r="B216" s="27"/>
      <c r="C216" s="135"/>
      <c r="D216" s="27"/>
      <c r="E216" s="27"/>
      <c r="F216" s="135"/>
      <c r="G216" s="27"/>
      <c r="H216" s="136"/>
      <c r="I216" s="136"/>
      <c r="J216" s="136"/>
      <c r="K216" s="136"/>
      <c r="L216" s="136"/>
      <c r="M216" s="136"/>
      <c r="N216" s="136"/>
      <c r="O216" s="136"/>
      <c r="P216" s="136"/>
      <c r="Q216" s="27"/>
      <c r="R216" s="136"/>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row>
    <row r="217" spans="1:44" ht="15.75" customHeight="1">
      <c r="A217" s="27"/>
      <c r="B217" s="27"/>
      <c r="C217" s="135"/>
      <c r="D217" s="27"/>
      <c r="E217" s="27"/>
      <c r="F217" s="135"/>
      <c r="G217" s="27"/>
      <c r="H217" s="136"/>
      <c r="I217" s="136"/>
      <c r="J217" s="136"/>
      <c r="K217" s="136"/>
      <c r="L217" s="136"/>
      <c r="M217" s="136"/>
      <c r="N217" s="136"/>
      <c r="O217" s="136"/>
      <c r="P217" s="136"/>
      <c r="Q217" s="27"/>
      <c r="R217" s="136"/>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row>
    <row r="218" spans="1:44" ht="15.75" customHeight="1">
      <c r="A218" s="27"/>
      <c r="B218" s="27"/>
      <c r="C218" s="135"/>
      <c r="D218" s="27"/>
      <c r="E218" s="27"/>
      <c r="F218" s="135"/>
      <c r="G218" s="27"/>
      <c r="H218" s="136"/>
      <c r="I218" s="136"/>
      <c r="J218" s="136"/>
      <c r="K218" s="136"/>
      <c r="L218" s="136"/>
      <c r="M218" s="136"/>
      <c r="N218" s="136"/>
      <c r="O218" s="136"/>
      <c r="P218" s="136"/>
      <c r="Q218" s="27"/>
      <c r="R218" s="136"/>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row>
    <row r="219" spans="1:44" ht="15.75" customHeight="1">
      <c r="A219" s="27"/>
      <c r="B219" s="27"/>
      <c r="C219" s="135"/>
      <c r="D219" s="27"/>
      <c r="E219" s="27"/>
      <c r="F219" s="135"/>
      <c r="G219" s="27"/>
      <c r="H219" s="136"/>
      <c r="I219" s="136"/>
      <c r="J219" s="136"/>
      <c r="K219" s="136"/>
      <c r="L219" s="136"/>
      <c r="M219" s="136"/>
      <c r="N219" s="136"/>
      <c r="O219" s="136"/>
      <c r="P219" s="136"/>
      <c r="Q219" s="27"/>
      <c r="R219" s="136"/>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row>
    <row r="220" spans="1:44" ht="15.75" customHeight="1">
      <c r="A220" s="27"/>
      <c r="B220" s="27"/>
      <c r="C220" s="135"/>
      <c r="D220" s="27"/>
      <c r="E220" s="27"/>
      <c r="F220" s="135"/>
      <c r="G220" s="27"/>
      <c r="H220" s="136"/>
      <c r="I220" s="136"/>
      <c r="J220" s="136"/>
      <c r="K220" s="136"/>
      <c r="L220" s="136"/>
      <c r="M220" s="136"/>
      <c r="N220" s="136"/>
      <c r="O220" s="136"/>
      <c r="P220" s="136"/>
      <c r="Q220" s="27"/>
      <c r="R220" s="136"/>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row>
    <row r="221" spans="1:44" ht="15.75" customHeight="1">
      <c r="A221" s="27"/>
      <c r="B221" s="27"/>
      <c r="C221" s="135"/>
      <c r="D221" s="27"/>
      <c r="E221" s="27"/>
      <c r="F221" s="135"/>
      <c r="G221" s="27"/>
      <c r="H221" s="136"/>
      <c r="I221" s="136"/>
      <c r="J221" s="136"/>
      <c r="K221" s="136"/>
      <c r="L221" s="136"/>
      <c r="M221" s="136"/>
      <c r="N221" s="136"/>
      <c r="O221" s="136"/>
      <c r="P221" s="136"/>
      <c r="Q221" s="27"/>
      <c r="R221" s="136"/>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row>
    <row r="222" spans="1:44" ht="15.75" customHeight="1">
      <c r="A222" s="27"/>
      <c r="B222" s="27"/>
      <c r="C222" s="135"/>
      <c r="D222" s="27"/>
      <c r="E222" s="27"/>
      <c r="F222" s="135"/>
      <c r="G222" s="27"/>
      <c r="H222" s="136"/>
      <c r="I222" s="136"/>
      <c r="J222" s="136"/>
      <c r="K222" s="136"/>
      <c r="L222" s="136"/>
      <c r="M222" s="136"/>
      <c r="N222" s="136"/>
      <c r="O222" s="136"/>
      <c r="P222" s="136"/>
      <c r="Q222" s="27"/>
      <c r="R222" s="136"/>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row>
    <row r="223" spans="1:44" ht="15.75" customHeight="1">
      <c r="A223" s="27"/>
      <c r="B223" s="27"/>
      <c r="C223" s="135"/>
      <c r="D223" s="27"/>
      <c r="E223" s="27"/>
      <c r="F223" s="135"/>
      <c r="G223" s="27"/>
      <c r="H223" s="136"/>
      <c r="I223" s="136"/>
      <c r="J223" s="136"/>
      <c r="K223" s="136"/>
      <c r="L223" s="136"/>
      <c r="M223" s="136"/>
      <c r="N223" s="136"/>
      <c r="O223" s="136"/>
      <c r="P223" s="136"/>
      <c r="Q223" s="27"/>
      <c r="R223" s="136"/>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row>
    <row r="224" spans="1:44" ht="15.75" customHeight="1">
      <c r="A224" s="27"/>
      <c r="B224" s="27"/>
      <c r="C224" s="135"/>
      <c r="D224" s="27"/>
      <c r="E224" s="27"/>
      <c r="F224" s="135"/>
      <c r="G224" s="27"/>
      <c r="H224" s="136"/>
      <c r="I224" s="136"/>
      <c r="J224" s="136"/>
      <c r="K224" s="136"/>
      <c r="L224" s="136"/>
      <c r="M224" s="136"/>
      <c r="N224" s="136"/>
      <c r="O224" s="136"/>
      <c r="P224" s="136"/>
      <c r="Q224" s="27"/>
      <c r="R224" s="136"/>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row>
    <row r="225" spans="1:44" ht="15.75" customHeight="1">
      <c r="A225" s="27"/>
      <c r="B225" s="27"/>
      <c r="C225" s="135"/>
      <c r="D225" s="27"/>
      <c r="E225" s="27"/>
      <c r="F225" s="135"/>
      <c r="G225" s="27"/>
      <c r="H225" s="136"/>
      <c r="I225" s="136"/>
      <c r="J225" s="136"/>
      <c r="K225" s="136"/>
      <c r="L225" s="136"/>
      <c r="M225" s="136"/>
      <c r="N225" s="136"/>
      <c r="O225" s="136"/>
      <c r="P225" s="136"/>
      <c r="Q225" s="27"/>
      <c r="R225" s="136"/>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row>
    <row r="226" spans="1:44" ht="15.75" customHeight="1">
      <c r="A226" s="27"/>
      <c r="B226" s="27"/>
      <c r="C226" s="135"/>
      <c r="D226" s="27"/>
      <c r="E226" s="27"/>
      <c r="F226" s="135"/>
      <c r="G226" s="27"/>
      <c r="H226" s="136"/>
      <c r="I226" s="136"/>
      <c r="J226" s="136"/>
      <c r="K226" s="136"/>
      <c r="L226" s="136"/>
      <c r="M226" s="136"/>
      <c r="N226" s="136"/>
      <c r="O226" s="136"/>
      <c r="P226" s="136"/>
      <c r="Q226" s="27"/>
      <c r="R226" s="136"/>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row>
    <row r="227" spans="1:44" ht="15.75" customHeight="1">
      <c r="A227" s="27"/>
      <c r="B227" s="27"/>
      <c r="C227" s="135"/>
      <c r="D227" s="27"/>
      <c r="E227" s="27"/>
      <c r="F227" s="135"/>
      <c r="G227" s="27"/>
      <c r="H227" s="136"/>
      <c r="I227" s="136"/>
      <c r="J227" s="136"/>
      <c r="K227" s="136"/>
      <c r="L227" s="136"/>
      <c r="M227" s="136"/>
      <c r="N227" s="136"/>
      <c r="O227" s="136"/>
      <c r="P227" s="136"/>
      <c r="Q227" s="27"/>
      <c r="R227" s="136"/>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row>
    <row r="228" spans="1:44" ht="15.75" customHeight="1">
      <c r="A228" s="27"/>
      <c r="B228" s="27"/>
      <c r="C228" s="135"/>
      <c r="D228" s="27"/>
      <c r="E228" s="27"/>
      <c r="F228" s="135"/>
      <c r="G228" s="27"/>
      <c r="H228" s="136"/>
      <c r="I228" s="136"/>
      <c r="J228" s="136"/>
      <c r="K228" s="136"/>
      <c r="L228" s="136"/>
      <c r="M228" s="136"/>
      <c r="N228" s="136"/>
      <c r="O228" s="136"/>
      <c r="P228" s="136"/>
      <c r="Q228" s="27"/>
      <c r="R228" s="136"/>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row>
    <row r="229" spans="1:44" ht="15.75" customHeight="1">
      <c r="A229" s="27"/>
      <c r="B229" s="27"/>
      <c r="C229" s="135"/>
      <c r="D229" s="27"/>
      <c r="E229" s="27"/>
      <c r="F229" s="135"/>
      <c r="G229" s="27"/>
      <c r="H229" s="136"/>
      <c r="I229" s="136"/>
      <c r="J229" s="136"/>
      <c r="K229" s="136"/>
      <c r="L229" s="136"/>
      <c r="M229" s="136"/>
      <c r="N229" s="136"/>
      <c r="O229" s="136"/>
      <c r="P229" s="136"/>
      <c r="Q229" s="27"/>
      <c r="R229" s="136"/>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row>
    <row r="230" spans="1:44" ht="15.75" customHeight="1">
      <c r="A230" s="27"/>
      <c r="B230" s="27"/>
      <c r="C230" s="135"/>
      <c r="D230" s="27"/>
      <c r="E230" s="27"/>
      <c r="F230" s="135"/>
      <c r="G230" s="27"/>
      <c r="H230" s="136"/>
      <c r="I230" s="136"/>
      <c r="J230" s="136"/>
      <c r="K230" s="136"/>
      <c r="L230" s="136"/>
      <c r="M230" s="136"/>
      <c r="N230" s="136"/>
      <c r="O230" s="136"/>
      <c r="P230" s="136"/>
      <c r="Q230" s="27"/>
      <c r="R230" s="136"/>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row>
    <row r="231" spans="1:44" ht="15.75" customHeight="1">
      <c r="A231" s="27"/>
      <c r="B231" s="27"/>
      <c r="C231" s="135"/>
      <c r="D231" s="27"/>
      <c r="E231" s="27"/>
      <c r="F231" s="135"/>
      <c r="G231" s="27"/>
      <c r="H231" s="136"/>
      <c r="I231" s="136"/>
      <c r="J231" s="136"/>
      <c r="K231" s="136"/>
      <c r="L231" s="136"/>
      <c r="M231" s="136"/>
      <c r="N231" s="136"/>
      <c r="O231" s="136"/>
      <c r="P231" s="136"/>
      <c r="Q231" s="27"/>
      <c r="R231" s="136"/>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row>
    <row r="232" spans="1:44" ht="15.75" customHeight="1">
      <c r="A232" s="27"/>
      <c r="B232" s="27"/>
      <c r="C232" s="135"/>
      <c r="D232" s="27"/>
      <c r="E232" s="27"/>
      <c r="F232" s="135"/>
      <c r="G232" s="27"/>
      <c r="H232" s="136"/>
      <c r="I232" s="136"/>
      <c r="J232" s="136"/>
      <c r="K232" s="136"/>
      <c r="L232" s="136"/>
      <c r="M232" s="136"/>
      <c r="N232" s="136"/>
      <c r="O232" s="136"/>
      <c r="P232" s="136"/>
      <c r="Q232" s="27"/>
      <c r="R232" s="136"/>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row>
    <row r="233" spans="1:44" ht="15.75" customHeight="1">
      <c r="A233" s="27"/>
      <c r="B233" s="27"/>
      <c r="C233" s="135"/>
      <c r="D233" s="27"/>
      <c r="E233" s="27"/>
      <c r="F233" s="135"/>
      <c r="G233" s="27"/>
      <c r="H233" s="136"/>
      <c r="I233" s="136"/>
      <c r="J233" s="136"/>
      <c r="K233" s="136"/>
      <c r="L233" s="136"/>
      <c r="M233" s="136"/>
      <c r="N233" s="136"/>
      <c r="O233" s="136"/>
      <c r="P233" s="136"/>
      <c r="Q233" s="27"/>
      <c r="R233" s="136"/>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row>
    <row r="234" spans="1:44" ht="15.75" customHeight="1">
      <c r="A234" s="27"/>
      <c r="B234" s="27"/>
      <c r="C234" s="135"/>
      <c r="D234" s="27"/>
      <c r="E234" s="27"/>
      <c r="F234" s="135"/>
      <c r="G234" s="27"/>
      <c r="H234" s="136"/>
      <c r="I234" s="136"/>
      <c r="J234" s="136"/>
      <c r="K234" s="136"/>
      <c r="L234" s="136"/>
      <c r="M234" s="136"/>
      <c r="N234" s="136"/>
      <c r="O234" s="136"/>
      <c r="P234" s="136"/>
      <c r="Q234" s="27"/>
      <c r="R234" s="136"/>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row>
    <row r="235" spans="1:44" ht="15.75" customHeight="1">
      <c r="A235" s="27"/>
      <c r="B235" s="27"/>
      <c r="C235" s="135"/>
      <c r="D235" s="27"/>
      <c r="E235" s="27"/>
      <c r="F235" s="135"/>
      <c r="G235" s="27"/>
      <c r="H235" s="136"/>
      <c r="I235" s="136"/>
      <c r="J235" s="136"/>
      <c r="K235" s="136"/>
      <c r="L235" s="136"/>
      <c r="M235" s="136"/>
      <c r="N235" s="136"/>
      <c r="O235" s="136"/>
      <c r="P235" s="136"/>
      <c r="Q235" s="27"/>
      <c r="R235" s="136"/>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row>
    <row r="236" spans="1:44" ht="15.75" customHeight="1">
      <c r="A236" s="27"/>
      <c r="B236" s="27"/>
      <c r="C236" s="135"/>
      <c r="D236" s="27"/>
      <c r="E236" s="27"/>
      <c r="F236" s="135"/>
      <c r="G236" s="27"/>
      <c r="H236" s="136"/>
      <c r="I236" s="136"/>
      <c r="J236" s="136"/>
      <c r="K236" s="136"/>
      <c r="L236" s="136"/>
      <c r="M236" s="136"/>
      <c r="N236" s="136"/>
      <c r="O236" s="136"/>
      <c r="P236" s="136"/>
      <c r="Q236" s="27"/>
      <c r="R236" s="136"/>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row>
    <row r="237" spans="1:44" ht="15.75" customHeight="1">
      <c r="A237" s="27"/>
      <c r="B237" s="27"/>
      <c r="C237" s="135"/>
      <c r="D237" s="27"/>
      <c r="E237" s="27"/>
      <c r="F237" s="135"/>
      <c r="G237" s="27"/>
      <c r="H237" s="136"/>
      <c r="I237" s="136"/>
      <c r="J237" s="136"/>
      <c r="K237" s="136"/>
      <c r="L237" s="136"/>
      <c r="M237" s="136"/>
      <c r="N237" s="136"/>
      <c r="O237" s="136"/>
      <c r="P237" s="136"/>
      <c r="Q237" s="27"/>
      <c r="R237" s="136"/>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row>
    <row r="238" spans="1:44" ht="15.75" customHeight="1">
      <c r="A238" s="27"/>
      <c r="B238" s="27"/>
      <c r="C238" s="135"/>
      <c r="D238" s="27"/>
      <c r="E238" s="27"/>
      <c r="F238" s="135"/>
      <c r="G238" s="27"/>
      <c r="H238" s="136"/>
      <c r="I238" s="136"/>
      <c r="J238" s="136"/>
      <c r="K238" s="136"/>
      <c r="L238" s="136"/>
      <c r="M238" s="136"/>
      <c r="N238" s="136"/>
      <c r="O238" s="136"/>
      <c r="P238" s="136"/>
      <c r="Q238" s="27"/>
      <c r="R238" s="136"/>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row>
    <row r="239" spans="1:44" ht="15.75" customHeight="1">
      <c r="A239" s="27"/>
      <c r="B239" s="27"/>
      <c r="C239" s="135"/>
      <c r="D239" s="27"/>
      <c r="E239" s="27"/>
      <c r="F239" s="135"/>
      <c r="G239" s="27"/>
      <c r="H239" s="136"/>
      <c r="I239" s="136"/>
      <c r="J239" s="136"/>
      <c r="K239" s="136"/>
      <c r="L239" s="136"/>
      <c r="M239" s="136"/>
      <c r="N239" s="136"/>
      <c r="O239" s="136"/>
      <c r="P239" s="136"/>
      <c r="Q239" s="27"/>
      <c r="R239" s="136"/>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row>
    <row r="240" spans="1:44" ht="15.75" customHeight="1">
      <c r="A240" s="27"/>
      <c r="B240" s="27"/>
      <c r="C240" s="135"/>
      <c r="D240" s="27"/>
      <c r="E240" s="27"/>
      <c r="F240" s="135"/>
      <c r="G240" s="27"/>
      <c r="H240" s="136"/>
      <c r="I240" s="136"/>
      <c r="J240" s="136"/>
      <c r="K240" s="136"/>
      <c r="L240" s="136"/>
      <c r="M240" s="136"/>
      <c r="N240" s="136"/>
      <c r="O240" s="136"/>
      <c r="P240" s="136"/>
      <c r="Q240" s="27"/>
      <c r="R240" s="136"/>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row>
    <row r="241" spans="1:44" ht="15.75" customHeight="1">
      <c r="A241" s="27"/>
      <c r="B241" s="27"/>
      <c r="C241" s="135"/>
      <c r="D241" s="27"/>
      <c r="E241" s="27"/>
      <c r="F241" s="135"/>
      <c r="G241" s="27"/>
      <c r="H241" s="136"/>
      <c r="I241" s="136"/>
      <c r="J241" s="136"/>
      <c r="K241" s="136"/>
      <c r="L241" s="136"/>
      <c r="M241" s="136"/>
      <c r="N241" s="136"/>
      <c r="O241" s="136"/>
      <c r="P241" s="136"/>
      <c r="Q241" s="27"/>
      <c r="R241" s="136"/>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row>
    <row r="242" spans="1:44" ht="15.75" customHeight="1">
      <c r="A242" s="27"/>
      <c r="B242" s="27"/>
      <c r="C242" s="135"/>
      <c r="D242" s="27"/>
      <c r="E242" s="27"/>
      <c r="F242" s="135"/>
      <c r="G242" s="27"/>
      <c r="H242" s="136"/>
      <c r="I242" s="136"/>
      <c r="J242" s="136"/>
      <c r="K242" s="136"/>
      <c r="L242" s="136"/>
      <c r="M242" s="136"/>
      <c r="N242" s="136"/>
      <c r="O242" s="136"/>
      <c r="P242" s="136"/>
      <c r="Q242" s="27"/>
      <c r="R242" s="136"/>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row>
    <row r="243" spans="1:44" ht="15.75" customHeight="1">
      <c r="A243" s="27"/>
      <c r="B243" s="27"/>
      <c r="C243" s="135"/>
      <c r="D243" s="27"/>
      <c r="E243" s="27"/>
      <c r="F243" s="135"/>
      <c r="G243" s="27"/>
      <c r="H243" s="136"/>
      <c r="I243" s="136"/>
      <c r="J243" s="136"/>
      <c r="K243" s="136"/>
      <c r="L243" s="136"/>
      <c r="M243" s="136"/>
      <c r="N243" s="136"/>
      <c r="O243" s="136"/>
      <c r="P243" s="136"/>
      <c r="Q243" s="27"/>
      <c r="R243" s="136"/>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row>
    <row r="244" spans="1:44" ht="15.75" customHeight="1">
      <c r="A244" s="27"/>
      <c r="B244" s="27"/>
      <c r="C244" s="135"/>
      <c r="D244" s="27"/>
      <c r="E244" s="27"/>
      <c r="F244" s="135"/>
      <c r="G244" s="27"/>
      <c r="H244" s="136"/>
      <c r="I244" s="136"/>
      <c r="J244" s="136"/>
      <c r="K244" s="136"/>
      <c r="L244" s="136"/>
      <c r="M244" s="136"/>
      <c r="N244" s="136"/>
      <c r="O244" s="136"/>
      <c r="P244" s="136"/>
      <c r="Q244" s="27"/>
      <c r="R244" s="136"/>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row>
    <row r="245" spans="1:44" ht="15.75" customHeight="1">
      <c r="A245" s="27"/>
      <c r="B245" s="27"/>
      <c r="C245" s="135"/>
      <c r="D245" s="27"/>
      <c r="E245" s="27"/>
      <c r="F245" s="135"/>
      <c r="G245" s="27"/>
      <c r="H245" s="136"/>
      <c r="I245" s="136"/>
      <c r="J245" s="136"/>
      <c r="K245" s="136"/>
      <c r="L245" s="136"/>
      <c r="M245" s="136"/>
      <c r="N245" s="136"/>
      <c r="O245" s="136"/>
      <c r="P245" s="136"/>
      <c r="Q245" s="27"/>
      <c r="R245" s="136"/>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row>
    <row r="246" spans="1:44" ht="15.75" customHeight="1">
      <c r="A246" s="27"/>
      <c r="B246" s="27"/>
      <c r="C246" s="135"/>
      <c r="D246" s="27"/>
      <c r="E246" s="27"/>
      <c r="F246" s="135"/>
      <c r="G246" s="27"/>
      <c r="H246" s="136"/>
      <c r="I246" s="136"/>
      <c r="J246" s="136"/>
      <c r="K246" s="136"/>
      <c r="L246" s="136"/>
      <c r="M246" s="136"/>
      <c r="N246" s="136"/>
      <c r="O246" s="136"/>
      <c r="P246" s="136"/>
      <c r="Q246" s="27"/>
      <c r="R246" s="136"/>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row>
    <row r="247" spans="1:44" ht="15.75" customHeight="1">
      <c r="A247" s="27"/>
      <c r="B247" s="27"/>
      <c r="C247" s="135"/>
      <c r="D247" s="27"/>
      <c r="E247" s="27"/>
      <c r="F247" s="135"/>
      <c r="G247" s="27"/>
      <c r="H247" s="136"/>
      <c r="I247" s="136"/>
      <c r="J247" s="136"/>
      <c r="K247" s="136"/>
      <c r="L247" s="136"/>
      <c r="M247" s="136"/>
      <c r="N247" s="136"/>
      <c r="O247" s="136"/>
      <c r="P247" s="136"/>
      <c r="Q247" s="27"/>
      <c r="R247" s="136"/>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row>
    <row r="248" spans="1:44" ht="15.75" customHeight="1">
      <c r="A248" s="27"/>
      <c r="B248" s="27"/>
      <c r="C248" s="135"/>
      <c r="D248" s="27"/>
      <c r="E248" s="27"/>
      <c r="F248" s="135"/>
      <c r="G248" s="27"/>
      <c r="H248" s="136"/>
      <c r="I248" s="136"/>
      <c r="J248" s="136"/>
      <c r="K248" s="136"/>
      <c r="L248" s="136"/>
      <c r="M248" s="136"/>
      <c r="N248" s="136"/>
      <c r="O248" s="136"/>
      <c r="P248" s="136"/>
      <c r="Q248" s="27"/>
      <c r="R248" s="136"/>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row>
    <row r="249" spans="1:44" ht="15.75" customHeight="1">
      <c r="A249" s="27"/>
      <c r="B249" s="27"/>
      <c r="C249" s="135"/>
      <c r="D249" s="27"/>
      <c r="E249" s="27"/>
      <c r="F249" s="135"/>
      <c r="G249" s="27"/>
      <c r="H249" s="136"/>
      <c r="I249" s="136"/>
      <c r="J249" s="136"/>
      <c r="K249" s="136"/>
      <c r="L249" s="136"/>
      <c r="M249" s="136"/>
      <c r="N249" s="136"/>
      <c r="O249" s="136"/>
      <c r="P249" s="136"/>
      <c r="Q249" s="27"/>
      <c r="R249" s="136"/>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row>
    <row r="250" spans="1:44" ht="15.75" customHeight="1">
      <c r="A250" s="27"/>
      <c r="B250" s="27"/>
      <c r="C250" s="135"/>
      <c r="D250" s="27"/>
      <c r="E250" s="27"/>
      <c r="F250" s="135"/>
      <c r="G250" s="27"/>
      <c r="H250" s="136"/>
      <c r="I250" s="136"/>
      <c r="J250" s="136"/>
      <c r="K250" s="136"/>
      <c r="L250" s="136"/>
      <c r="M250" s="136"/>
      <c r="N250" s="136"/>
      <c r="O250" s="136"/>
      <c r="P250" s="136"/>
      <c r="Q250" s="27"/>
      <c r="R250" s="136"/>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row>
    <row r="251" spans="1:44" ht="15.75" customHeight="1">
      <c r="A251" s="27"/>
      <c r="B251" s="27"/>
      <c r="C251" s="135"/>
      <c r="D251" s="27"/>
      <c r="E251" s="27"/>
      <c r="F251" s="135"/>
      <c r="G251" s="27"/>
      <c r="H251" s="136"/>
      <c r="I251" s="136"/>
      <c r="J251" s="136"/>
      <c r="K251" s="136"/>
      <c r="L251" s="136"/>
      <c r="M251" s="136"/>
      <c r="N251" s="136"/>
      <c r="O251" s="136"/>
      <c r="P251" s="136"/>
      <c r="Q251" s="27"/>
      <c r="R251" s="136"/>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row>
    <row r="252" spans="1:44" ht="15.75" customHeight="1">
      <c r="A252" s="27"/>
      <c r="B252" s="27"/>
      <c r="C252" s="135"/>
      <c r="D252" s="27"/>
      <c r="E252" s="27"/>
      <c r="F252" s="135"/>
      <c r="G252" s="27"/>
      <c r="H252" s="136"/>
      <c r="I252" s="136"/>
      <c r="J252" s="136"/>
      <c r="K252" s="136"/>
      <c r="L252" s="136"/>
      <c r="M252" s="136"/>
      <c r="N252" s="136"/>
      <c r="O252" s="136"/>
      <c r="P252" s="136"/>
      <c r="Q252" s="27"/>
      <c r="R252" s="136"/>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row>
    <row r="253" spans="1:44" ht="15.75" customHeight="1">
      <c r="A253" s="27"/>
      <c r="B253" s="27"/>
      <c r="C253" s="135"/>
      <c r="D253" s="27"/>
      <c r="E253" s="27"/>
      <c r="F253" s="135"/>
      <c r="G253" s="27"/>
      <c r="H253" s="136"/>
      <c r="I253" s="136"/>
      <c r="J253" s="136"/>
      <c r="K253" s="136"/>
      <c r="L253" s="136"/>
      <c r="M253" s="136"/>
      <c r="N253" s="136"/>
      <c r="O253" s="136"/>
      <c r="P253" s="136"/>
      <c r="Q253" s="27"/>
      <c r="R253" s="136"/>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row>
    <row r="254" spans="1:44" ht="15.75" customHeight="1">
      <c r="A254" s="27"/>
      <c r="B254" s="27"/>
      <c r="C254" s="135"/>
      <c r="D254" s="27"/>
      <c r="E254" s="27"/>
      <c r="F254" s="135"/>
      <c r="G254" s="27"/>
      <c r="H254" s="136"/>
      <c r="I254" s="136"/>
      <c r="J254" s="136"/>
      <c r="K254" s="136"/>
      <c r="L254" s="136"/>
      <c r="M254" s="136"/>
      <c r="N254" s="136"/>
      <c r="O254" s="136"/>
      <c r="P254" s="136"/>
      <c r="Q254" s="27"/>
      <c r="R254" s="136"/>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row>
    <row r="255" spans="1:44" ht="15.75" customHeight="1">
      <c r="A255" s="27"/>
      <c r="B255" s="27"/>
      <c r="C255" s="135"/>
      <c r="D255" s="27"/>
      <c r="E255" s="27"/>
      <c r="F255" s="135"/>
      <c r="G255" s="27"/>
      <c r="H255" s="136"/>
      <c r="I255" s="136"/>
      <c r="J255" s="136"/>
      <c r="K255" s="136"/>
      <c r="L255" s="136"/>
      <c r="M255" s="136"/>
      <c r="N255" s="136"/>
      <c r="O255" s="136"/>
      <c r="P255" s="136"/>
      <c r="Q255" s="27"/>
      <c r="R255" s="136"/>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row>
    <row r="256" spans="1:44" ht="15.75" customHeight="1">
      <c r="A256" s="27"/>
      <c r="B256" s="27"/>
      <c r="C256" s="135"/>
      <c r="D256" s="27"/>
      <c r="E256" s="27"/>
      <c r="F256" s="135"/>
      <c r="G256" s="27"/>
      <c r="H256" s="136"/>
      <c r="I256" s="136"/>
      <c r="J256" s="136"/>
      <c r="K256" s="136"/>
      <c r="L256" s="136"/>
      <c r="M256" s="136"/>
      <c r="N256" s="136"/>
      <c r="O256" s="136"/>
      <c r="P256" s="136"/>
      <c r="Q256" s="27"/>
      <c r="R256" s="136"/>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row>
    <row r="257" spans="1:44" ht="15.75" customHeight="1">
      <c r="A257" s="27"/>
      <c r="B257" s="27"/>
      <c r="C257" s="135"/>
      <c r="D257" s="27"/>
      <c r="E257" s="27"/>
      <c r="F257" s="135"/>
      <c r="G257" s="27"/>
      <c r="H257" s="136"/>
      <c r="I257" s="136"/>
      <c r="J257" s="136"/>
      <c r="K257" s="136"/>
      <c r="L257" s="136"/>
      <c r="M257" s="136"/>
      <c r="N257" s="136"/>
      <c r="O257" s="136"/>
      <c r="P257" s="136"/>
      <c r="Q257" s="27"/>
      <c r="R257" s="136"/>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row>
    <row r="258" spans="1:44" ht="15.75" customHeight="1">
      <c r="A258" s="27"/>
      <c r="B258" s="27"/>
      <c r="C258" s="135"/>
      <c r="D258" s="27"/>
      <c r="E258" s="27"/>
      <c r="F258" s="135"/>
      <c r="G258" s="27"/>
      <c r="H258" s="136"/>
      <c r="I258" s="136"/>
      <c r="J258" s="136"/>
      <c r="K258" s="136"/>
      <c r="L258" s="136"/>
      <c r="M258" s="136"/>
      <c r="N258" s="136"/>
      <c r="O258" s="136"/>
      <c r="P258" s="136"/>
      <c r="Q258" s="27"/>
      <c r="R258" s="136"/>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row>
    <row r="259" spans="1:44" ht="15.75" customHeight="1">
      <c r="A259" s="27"/>
      <c r="B259" s="27"/>
      <c r="C259" s="135"/>
      <c r="D259" s="27"/>
      <c r="E259" s="27"/>
      <c r="F259" s="135"/>
      <c r="G259" s="27"/>
      <c r="H259" s="136"/>
      <c r="I259" s="136"/>
      <c r="J259" s="136"/>
      <c r="K259" s="136"/>
      <c r="L259" s="136"/>
      <c r="M259" s="136"/>
      <c r="N259" s="136"/>
      <c r="O259" s="136"/>
      <c r="P259" s="136"/>
      <c r="Q259" s="27"/>
      <c r="R259" s="136"/>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row>
    <row r="260" spans="1:44" ht="15.75" customHeight="1">
      <c r="A260" s="27"/>
      <c r="B260" s="27"/>
      <c r="C260" s="135"/>
      <c r="D260" s="27"/>
      <c r="E260" s="27"/>
      <c r="F260" s="135"/>
      <c r="G260" s="27"/>
      <c r="H260" s="136"/>
      <c r="I260" s="136"/>
      <c r="J260" s="136"/>
      <c r="K260" s="136"/>
      <c r="L260" s="136"/>
      <c r="M260" s="136"/>
      <c r="N260" s="136"/>
      <c r="O260" s="136"/>
      <c r="P260" s="136"/>
      <c r="Q260" s="27"/>
      <c r="R260" s="136"/>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row>
    <row r="261" spans="1:44" ht="15.75" customHeight="1">
      <c r="A261" s="27"/>
      <c r="B261" s="27"/>
      <c r="C261" s="135"/>
      <c r="D261" s="27"/>
      <c r="E261" s="27"/>
      <c r="F261" s="135"/>
      <c r="G261" s="27"/>
      <c r="H261" s="136"/>
      <c r="I261" s="136"/>
      <c r="J261" s="136"/>
      <c r="K261" s="136"/>
      <c r="L261" s="136"/>
      <c r="M261" s="136"/>
      <c r="N261" s="136"/>
      <c r="O261" s="136"/>
      <c r="P261" s="136"/>
      <c r="Q261" s="27"/>
      <c r="R261" s="136"/>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row>
    <row r="262" spans="1:44" ht="15.75" customHeight="1">
      <c r="A262" s="27"/>
      <c r="B262" s="27"/>
      <c r="C262" s="135"/>
      <c r="D262" s="27"/>
      <c r="E262" s="27"/>
      <c r="F262" s="135"/>
      <c r="G262" s="27"/>
      <c r="H262" s="136"/>
      <c r="I262" s="136"/>
      <c r="J262" s="136"/>
      <c r="K262" s="136"/>
      <c r="L262" s="136"/>
      <c r="M262" s="136"/>
      <c r="N262" s="136"/>
      <c r="O262" s="136"/>
      <c r="P262" s="136"/>
      <c r="Q262" s="27"/>
      <c r="R262" s="136"/>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row>
    <row r="263" spans="1:44" ht="15.75" customHeight="1">
      <c r="A263" s="27"/>
      <c r="B263" s="27"/>
      <c r="C263" s="135"/>
      <c r="D263" s="27"/>
      <c r="E263" s="27"/>
      <c r="F263" s="135"/>
      <c r="G263" s="27"/>
      <c r="H263" s="136"/>
      <c r="I263" s="136"/>
      <c r="J263" s="136"/>
      <c r="K263" s="136"/>
      <c r="L263" s="136"/>
      <c r="M263" s="136"/>
      <c r="N263" s="136"/>
      <c r="O263" s="136"/>
      <c r="P263" s="136"/>
      <c r="Q263" s="27"/>
      <c r="R263" s="136"/>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row>
    <row r="264" spans="1:44" ht="15.75" customHeight="1">
      <c r="A264" s="27"/>
      <c r="B264" s="27"/>
      <c r="C264" s="135"/>
      <c r="D264" s="27"/>
      <c r="E264" s="27"/>
      <c r="F264" s="135"/>
      <c r="G264" s="27"/>
      <c r="H264" s="136"/>
      <c r="I264" s="136"/>
      <c r="J264" s="136"/>
      <c r="K264" s="136"/>
      <c r="L264" s="136"/>
      <c r="M264" s="136"/>
      <c r="N264" s="136"/>
      <c r="O264" s="136"/>
      <c r="P264" s="136"/>
      <c r="Q264" s="27"/>
      <c r="R264" s="136"/>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row>
    <row r="265" spans="1:44" ht="15.75" customHeight="1">
      <c r="A265" s="27"/>
      <c r="B265" s="27"/>
      <c r="C265" s="135"/>
      <c r="D265" s="27"/>
      <c r="E265" s="27"/>
      <c r="F265" s="135"/>
      <c r="G265" s="27"/>
      <c r="H265" s="136"/>
      <c r="I265" s="136"/>
      <c r="J265" s="136"/>
      <c r="K265" s="136"/>
      <c r="L265" s="136"/>
      <c r="M265" s="136"/>
      <c r="N265" s="136"/>
      <c r="O265" s="136"/>
      <c r="P265" s="136"/>
      <c r="Q265" s="27"/>
      <c r="R265" s="136"/>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row>
    <row r="266" spans="1:44" ht="15.75" customHeight="1">
      <c r="A266" s="27"/>
      <c r="B266" s="27"/>
      <c r="C266" s="135"/>
      <c r="D266" s="27"/>
      <c r="E266" s="27"/>
      <c r="F266" s="135"/>
      <c r="G266" s="27"/>
      <c r="H266" s="136"/>
      <c r="I266" s="136"/>
      <c r="J266" s="136"/>
      <c r="K266" s="136"/>
      <c r="L266" s="136"/>
      <c r="M266" s="136"/>
      <c r="N266" s="136"/>
      <c r="O266" s="136"/>
      <c r="P266" s="136"/>
      <c r="Q266" s="27"/>
      <c r="R266" s="136"/>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row>
    <row r="267" spans="1:44" ht="15.75" customHeight="1">
      <c r="A267" s="27"/>
      <c r="B267" s="27"/>
      <c r="C267" s="135"/>
      <c r="D267" s="27"/>
      <c r="E267" s="27"/>
      <c r="F267" s="135"/>
      <c r="G267" s="27"/>
      <c r="H267" s="136"/>
      <c r="I267" s="136"/>
      <c r="J267" s="136"/>
      <c r="K267" s="136"/>
      <c r="L267" s="136"/>
      <c r="M267" s="136"/>
      <c r="N267" s="136"/>
      <c r="O267" s="136"/>
      <c r="P267" s="136"/>
      <c r="Q267" s="27"/>
      <c r="R267" s="136"/>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row>
    <row r="268" spans="1:44" ht="15.75" customHeight="1">
      <c r="A268" s="27"/>
      <c r="B268" s="27"/>
      <c r="C268" s="135"/>
      <c r="D268" s="27"/>
      <c r="E268" s="27"/>
      <c r="F268" s="135"/>
      <c r="G268" s="27"/>
      <c r="H268" s="136"/>
      <c r="I268" s="136"/>
      <c r="J268" s="136"/>
      <c r="K268" s="136"/>
      <c r="L268" s="136"/>
      <c r="M268" s="136"/>
      <c r="N268" s="136"/>
      <c r="O268" s="136"/>
      <c r="P268" s="136"/>
      <c r="Q268" s="27"/>
      <c r="R268" s="136"/>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row>
    <row r="269" spans="1:44" ht="15.75" customHeight="1">
      <c r="A269" s="27"/>
      <c r="B269" s="27"/>
      <c r="C269" s="135"/>
      <c r="D269" s="27"/>
      <c r="E269" s="27"/>
      <c r="F269" s="135"/>
      <c r="G269" s="27"/>
      <c r="H269" s="136"/>
      <c r="I269" s="136"/>
      <c r="J269" s="136"/>
      <c r="K269" s="136"/>
      <c r="L269" s="136"/>
      <c r="M269" s="136"/>
      <c r="N269" s="136"/>
      <c r="O269" s="136"/>
      <c r="P269" s="136"/>
      <c r="Q269" s="27"/>
      <c r="R269" s="136"/>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row>
    <row r="270" spans="1:44" ht="15.75" customHeight="1">
      <c r="A270" s="27"/>
      <c r="B270" s="27"/>
      <c r="C270" s="135"/>
      <c r="D270" s="27"/>
      <c r="E270" s="27"/>
      <c r="F270" s="135"/>
      <c r="G270" s="27"/>
      <c r="H270" s="136"/>
      <c r="I270" s="136"/>
      <c r="J270" s="136"/>
      <c r="K270" s="136"/>
      <c r="L270" s="136"/>
      <c r="M270" s="136"/>
      <c r="N270" s="136"/>
      <c r="O270" s="136"/>
      <c r="P270" s="136"/>
      <c r="Q270" s="27"/>
      <c r="R270" s="136"/>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row>
    <row r="271" spans="1:44" ht="15.75" customHeight="1">
      <c r="A271" s="27"/>
      <c r="B271" s="27"/>
      <c r="C271" s="135"/>
      <c r="D271" s="27"/>
      <c r="E271" s="27"/>
      <c r="F271" s="135"/>
      <c r="G271" s="27"/>
      <c r="H271" s="136"/>
      <c r="I271" s="136"/>
      <c r="J271" s="136"/>
      <c r="K271" s="136"/>
      <c r="L271" s="136"/>
      <c r="M271" s="136"/>
      <c r="N271" s="136"/>
      <c r="O271" s="136"/>
      <c r="P271" s="136"/>
      <c r="Q271" s="27"/>
      <c r="R271" s="136"/>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row>
    <row r="272" spans="1:44" ht="15.75" customHeight="1">
      <c r="A272" s="27"/>
      <c r="B272" s="27"/>
      <c r="C272" s="135"/>
      <c r="D272" s="27"/>
      <c r="E272" s="27"/>
      <c r="F272" s="135"/>
      <c r="G272" s="27"/>
      <c r="H272" s="136"/>
      <c r="I272" s="136"/>
      <c r="J272" s="136"/>
      <c r="K272" s="136"/>
      <c r="L272" s="136"/>
      <c r="M272" s="136"/>
      <c r="N272" s="136"/>
      <c r="O272" s="136"/>
      <c r="P272" s="136"/>
      <c r="Q272" s="27"/>
      <c r="R272" s="136"/>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row>
    <row r="273" spans="1:44" ht="15.75" customHeight="1">
      <c r="A273" s="27"/>
      <c r="B273" s="27"/>
      <c r="C273" s="135"/>
      <c r="D273" s="27"/>
      <c r="E273" s="27"/>
      <c r="F273" s="135"/>
      <c r="G273" s="27"/>
      <c r="H273" s="136"/>
      <c r="I273" s="136"/>
      <c r="J273" s="136"/>
      <c r="K273" s="136"/>
      <c r="L273" s="136"/>
      <c r="M273" s="136"/>
      <c r="N273" s="136"/>
      <c r="O273" s="136"/>
      <c r="P273" s="136"/>
      <c r="Q273" s="27"/>
      <c r="R273" s="136"/>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row>
    <row r="274" spans="1:44" ht="15.75" customHeight="1">
      <c r="A274" s="27"/>
      <c r="B274" s="27"/>
      <c r="C274" s="135"/>
      <c r="D274" s="27"/>
      <c r="E274" s="27"/>
      <c r="F274" s="135"/>
      <c r="G274" s="27"/>
      <c r="H274" s="136"/>
      <c r="I274" s="136"/>
      <c r="J274" s="136"/>
      <c r="K274" s="136"/>
      <c r="L274" s="136"/>
      <c r="M274" s="136"/>
      <c r="N274" s="136"/>
      <c r="O274" s="136"/>
      <c r="P274" s="136"/>
      <c r="Q274" s="27"/>
      <c r="R274" s="136"/>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row>
    <row r="275" spans="1:44" ht="15.75" customHeight="1">
      <c r="A275" s="27"/>
      <c r="B275" s="27"/>
      <c r="C275" s="135"/>
      <c r="D275" s="27"/>
      <c r="E275" s="27"/>
      <c r="F275" s="135"/>
      <c r="G275" s="27"/>
      <c r="H275" s="136"/>
      <c r="I275" s="136"/>
      <c r="J275" s="136"/>
      <c r="K275" s="136"/>
      <c r="L275" s="136"/>
      <c r="M275" s="136"/>
      <c r="N275" s="136"/>
      <c r="O275" s="136"/>
      <c r="P275" s="136"/>
      <c r="Q275" s="27"/>
      <c r="R275" s="136"/>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row>
    <row r="276" spans="1:44" ht="15.75" customHeight="1">
      <c r="A276" s="27"/>
      <c r="B276" s="27"/>
      <c r="C276" s="135"/>
      <c r="D276" s="27"/>
      <c r="E276" s="27"/>
      <c r="F276" s="135"/>
      <c r="G276" s="27"/>
      <c r="H276" s="136"/>
      <c r="I276" s="136"/>
      <c r="J276" s="136"/>
      <c r="K276" s="136"/>
      <c r="L276" s="136"/>
      <c r="M276" s="136"/>
      <c r="N276" s="136"/>
      <c r="O276" s="136"/>
      <c r="P276" s="136"/>
      <c r="Q276" s="27"/>
      <c r="R276" s="136"/>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row>
    <row r="277" spans="1:44" ht="15.75" customHeight="1">
      <c r="A277" s="27"/>
      <c r="B277" s="27"/>
      <c r="C277" s="135"/>
      <c r="D277" s="27"/>
      <c r="E277" s="27"/>
      <c r="F277" s="135"/>
      <c r="G277" s="27"/>
      <c r="H277" s="136"/>
      <c r="I277" s="136"/>
      <c r="J277" s="136"/>
      <c r="K277" s="136"/>
      <c r="L277" s="136"/>
      <c r="M277" s="136"/>
      <c r="N277" s="136"/>
      <c r="O277" s="136"/>
      <c r="P277" s="136"/>
      <c r="Q277" s="27"/>
      <c r="R277" s="136"/>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row>
    <row r="278" spans="1:44" ht="15.75" customHeight="1">
      <c r="A278" s="27"/>
      <c r="B278" s="27"/>
      <c r="C278" s="135"/>
      <c r="D278" s="27"/>
      <c r="E278" s="27"/>
      <c r="F278" s="135"/>
      <c r="G278" s="27"/>
      <c r="H278" s="136"/>
      <c r="I278" s="136"/>
      <c r="J278" s="136"/>
      <c r="K278" s="136"/>
      <c r="L278" s="136"/>
      <c r="M278" s="136"/>
      <c r="N278" s="136"/>
      <c r="O278" s="136"/>
      <c r="P278" s="136"/>
      <c r="Q278" s="27"/>
      <c r="R278" s="136"/>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row>
    <row r="279" spans="1:44" ht="15.75" customHeight="1">
      <c r="A279" s="27"/>
      <c r="B279" s="27"/>
      <c r="C279" s="135"/>
      <c r="D279" s="27"/>
      <c r="E279" s="27"/>
      <c r="F279" s="135"/>
      <c r="G279" s="27"/>
      <c r="H279" s="136"/>
      <c r="I279" s="136"/>
      <c r="J279" s="136"/>
      <c r="K279" s="136"/>
      <c r="L279" s="136"/>
      <c r="M279" s="136"/>
      <c r="N279" s="136"/>
      <c r="O279" s="136"/>
      <c r="P279" s="136"/>
      <c r="Q279" s="27"/>
      <c r="R279" s="136"/>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row>
    <row r="280" spans="1:44" ht="15.75" customHeight="1">
      <c r="A280" s="27"/>
      <c r="B280" s="27"/>
      <c r="C280" s="135"/>
      <c r="D280" s="27"/>
      <c r="E280" s="27"/>
      <c r="F280" s="135"/>
      <c r="G280" s="27"/>
      <c r="H280" s="136"/>
      <c r="I280" s="136"/>
      <c r="J280" s="136"/>
      <c r="K280" s="136"/>
      <c r="L280" s="136"/>
      <c r="M280" s="136"/>
      <c r="N280" s="136"/>
      <c r="O280" s="136"/>
      <c r="P280" s="136"/>
      <c r="Q280" s="27"/>
      <c r="R280" s="136"/>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row>
    <row r="281" spans="1:44" ht="15.75" customHeight="1">
      <c r="A281" s="27"/>
      <c r="B281" s="27"/>
      <c r="C281" s="135"/>
      <c r="D281" s="27"/>
      <c r="E281" s="27"/>
      <c r="F281" s="135"/>
      <c r="G281" s="27"/>
      <c r="H281" s="136"/>
      <c r="I281" s="136"/>
      <c r="J281" s="136"/>
      <c r="K281" s="136"/>
      <c r="L281" s="136"/>
      <c r="M281" s="136"/>
      <c r="N281" s="136"/>
      <c r="O281" s="136"/>
      <c r="P281" s="136"/>
      <c r="Q281" s="27"/>
      <c r="R281" s="136"/>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row>
    <row r="282" spans="1:44" ht="15.75" customHeight="1">
      <c r="A282" s="27"/>
      <c r="B282" s="27"/>
      <c r="C282" s="135"/>
      <c r="D282" s="27"/>
      <c r="E282" s="27"/>
      <c r="F282" s="135"/>
      <c r="G282" s="27"/>
      <c r="H282" s="136"/>
      <c r="I282" s="136"/>
      <c r="J282" s="136"/>
      <c r="K282" s="136"/>
      <c r="L282" s="136"/>
      <c r="M282" s="136"/>
      <c r="N282" s="136"/>
      <c r="O282" s="136"/>
      <c r="P282" s="136"/>
      <c r="Q282" s="27"/>
      <c r="R282" s="136"/>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row>
    <row r="283" spans="1:44" ht="15.75" customHeight="1">
      <c r="A283" s="27"/>
      <c r="B283" s="27"/>
      <c r="C283" s="135"/>
      <c r="D283" s="27"/>
      <c r="E283" s="27"/>
      <c r="F283" s="135"/>
      <c r="G283" s="27"/>
      <c r="H283" s="136"/>
      <c r="I283" s="136"/>
      <c r="J283" s="136"/>
      <c r="K283" s="136"/>
      <c r="L283" s="136"/>
      <c r="M283" s="136"/>
      <c r="N283" s="136"/>
      <c r="O283" s="136"/>
      <c r="P283" s="136"/>
      <c r="Q283" s="27"/>
      <c r="R283" s="136"/>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row>
    <row r="284" spans="1:44" ht="15.75" customHeight="1">
      <c r="A284" s="27"/>
      <c r="B284" s="27"/>
      <c r="C284" s="135"/>
      <c r="D284" s="27"/>
      <c r="E284" s="27"/>
      <c r="F284" s="135"/>
      <c r="G284" s="27"/>
      <c r="H284" s="136"/>
      <c r="I284" s="136"/>
      <c r="J284" s="136"/>
      <c r="K284" s="136"/>
      <c r="L284" s="136"/>
      <c r="M284" s="136"/>
      <c r="N284" s="136"/>
      <c r="O284" s="136"/>
      <c r="P284" s="136"/>
      <c r="Q284" s="27"/>
      <c r="R284" s="136"/>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row>
    <row r="285" spans="1:44" ht="15.75" customHeight="1">
      <c r="A285" s="27"/>
      <c r="B285" s="27"/>
      <c r="C285" s="135"/>
      <c r="D285" s="27"/>
      <c r="E285" s="27"/>
      <c r="F285" s="135"/>
      <c r="G285" s="27"/>
      <c r="H285" s="136"/>
      <c r="I285" s="136"/>
      <c r="J285" s="136"/>
      <c r="K285" s="136"/>
      <c r="L285" s="136"/>
      <c r="M285" s="136"/>
      <c r="N285" s="136"/>
      <c r="O285" s="136"/>
      <c r="P285" s="136"/>
      <c r="Q285" s="27"/>
      <c r="R285" s="136"/>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row>
    <row r="286" spans="1:44" ht="15.75" customHeight="1">
      <c r="A286" s="27"/>
      <c r="B286" s="27"/>
      <c r="C286" s="135"/>
      <c r="D286" s="27"/>
      <c r="E286" s="27"/>
      <c r="F286" s="135"/>
      <c r="G286" s="27"/>
      <c r="H286" s="136"/>
      <c r="I286" s="136"/>
      <c r="J286" s="136"/>
      <c r="K286" s="136"/>
      <c r="L286" s="136"/>
      <c r="M286" s="136"/>
      <c r="N286" s="136"/>
      <c r="O286" s="136"/>
      <c r="P286" s="136"/>
      <c r="Q286" s="27"/>
      <c r="R286" s="136"/>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row>
    <row r="287" spans="1:44" ht="15.75" customHeight="1">
      <c r="A287" s="27"/>
      <c r="B287" s="27"/>
      <c r="C287" s="135"/>
      <c r="D287" s="27"/>
      <c r="E287" s="27"/>
      <c r="F287" s="135"/>
      <c r="G287" s="27"/>
      <c r="H287" s="136"/>
      <c r="I287" s="136"/>
      <c r="J287" s="136"/>
      <c r="K287" s="136"/>
      <c r="L287" s="136"/>
      <c r="M287" s="136"/>
      <c r="N287" s="136"/>
      <c r="O287" s="136"/>
      <c r="P287" s="136"/>
      <c r="Q287" s="27"/>
      <c r="R287" s="136"/>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row>
    <row r="288" spans="1:44" ht="15.75" customHeight="1">
      <c r="A288" s="27"/>
      <c r="B288" s="27"/>
      <c r="C288" s="135"/>
      <c r="D288" s="27"/>
      <c r="E288" s="27"/>
      <c r="F288" s="135"/>
      <c r="G288" s="27"/>
      <c r="H288" s="136"/>
      <c r="I288" s="136"/>
      <c r="J288" s="136"/>
      <c r="K288" s="136"/>
      <c r="L288" s="136"/>
      <c r="M288" s="136"/>
      <c r="N288" s="136"/>
      <c r="O288" s="136"/>
      <c r="P288" s="136"/>
      <c r="Q288" s="27"/>
      <c r="R288" s="136"/>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row>
    <row r="289" spans="1:44" ht="15.75" customHeight="1">
      <c r="A289" s="27"/>
      <c r="B289" s="27"/>
      <c r="C289" s="135"/>
      <c r="D289" s="27"/>
      <c r="E289" s="27"/>
      <c r="F289" s="135"/>
      <c r="G289" s="27"/>
      <c r="H289" s="136"/>
      <c r="I289" s="136"/>
      <c r="J289" s="136"/>
      <c r="K289" s="136"/>
      <c r="L289" s="136"/>
      <c r="M289" s="136"/>
      <c r="N289" s="136"/>
      <c r="O289" s="136"/>
      <c r="P289" s="136"/>
      <c r="Q289" s="27"/>
      <c r="R289" s="136"/>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row>
    <row r="290" spans="1:44" ht="15.75" customHeight="1">
      <c r="A290" s="27"/>
      <c r="B290" s="27"/>
      <c r="C290" s="135"/>
      <c r="D290" s="27"/>
      <c r="E290" s="27"/>
      <c r="F290" s="135"/>
      <c r="G290" s="27"/>
      <c r="H290" s="136"/>
      <c r="I290" s="136"/>
      <c r="J290" s="136"/>
      <c r="K290" s="136"/>
      <c r="L290" s="136"/>
      <c r="M290" s="136"/>
      <c r="N290" s="136"/>
      <c r="O290" s="136"/>
      <c r="P290" s="136"/>
      <c r="Q290" s="27"/>
      <c r="R290" s="136"/>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row>
    <row r="291" spans="1:44" ht="15.75" customHeight="1">
      <c r="A291" s="27"/>
      <c r="B291" s="27"/>
      <c r="C291" s="135"/>
      <c r="D291" s="27"/>
      <c r="E291" s="27"/>
      <c r="F291" s="135"/>
      <c r="G291" s="27"/>
      <c r="H291" s="136"/>
      <c r="I291" s="136"/>
      <c r="J291" s="136"/>
      <c r="K291" s="136"/>
      <c r="L291" s="136"/>
      <c r="M291" s="136"/>
      <c r="N291" s="136"/>
      <c r="O291" s="136"/>
      <c r="P291" s="136"/>
      <c r="Q291" s="27"/>
      <c r="R291" s="136"/>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row>
    <row r="292" spans="1:44" ht="15.75" customHeight="1">
      <c r="A292" s="27"/>
      <c r="B292" s="27"/>
      <c r="C292" s="135"/>
      <c r="D292" s="27"/>
      <c r="E292" s="27"/>
      <c r="F292" s="135"/>
      <c r="G292" s="27"/>
      <c r="H292" s="136"/>
      <c r="I292" s="136"/>
      <c r="J292" s="136"/>
      <c r="K292" s="136"/>
      <c r="L292" s="136"/>
      <c r="M292" s="136"/>
      <c r="N292" s="136"/>
      <c r="O292" s="136"/>
      <c r="P292" s="136"/>
      <c r="Q292" s="27"/>
      <c r="R292" s="136"/>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row>
    <row r="293" spans="1:44" ht="15.75" customHeight="1">
      <c r="A293" s="27"/>
      <c r="B293" s="27"/>
      <c r="C293" s="135"/>
      <c r="D293" s="27"/>
      <c r="E293" s="27"/>
      <c r="F293" s="135"/>
      <c r="G293" s="27"/>
      <c r="H293" s="136"/>
      <c r="I293" s="136"/>
      <c r="J293" s="136"/>
      <c r="K293" s="136"/>
      <c r="L293" s="136"/>
      <c r="M293" s="136"/>
      <c r="N293" s="136"/>
      <c r="O293" s="136"/>
      <c r="P293" s="136"/>
      <c r="Q293" s="27"/>
      <c r="R293" s="136"/>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row>
    <row r="294" spans="1:44" ht="15.75" customHeight="1">
      <c r="A294" s="27"/>
      <c r="B294" s="27"/>
      <c r="C294" s="135"/>
      <c r="D294" s="27"/>
      <c r="E294" s="27"/>
      <c r="F294" s="135"/>
      <c r="G294" s="27"/>
      <c r="H294" s="136"/>
      <c r="I294" s="136"/>
      <c r="J294" s="136"/>
      <c r="K294" s="136"/>
      <c r="L294" s="136"/>
      <c r="M294" s="136"/>
      <c r="N294" s="136"/>
      <c r="O294" s="136"/>
      <c r="P294" s="136"/>
      <c r="Q294" s="27"/>
      <c r="R294" s="136"/>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row>
    <row r="295" spans="1:44" ht="15.75" customHeight="1">
      <c r="A295" s="27"/>
      <c r="B295" s="27"/>
      <c r="C295" s="135"/>
      <c r="D295" s="27"/>
      <c r="E295" s="27"/>
      <c r="F295" s="135"/>
      <c r="G295" s="27"/>
      <c r="H295" s="136"/>
      <c r="I295" s="136"/>
      <c r="J295" s="136"/>
      <c r="K295" s="136"/>
      <c r="L295" s="136"/>
      <c r="M295" s="136"/>
      <c r="N295" s="136"/>
      <c r="O295" s="136"/>
      <c r="P295" s="136"/>
      <c r="Q295" s="27"/>
      <c r="R295" s="136"/>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row>
    <row r="296" spans="1:44" ht="15.75" customHeight="1">
      <c r="A296" s="27"/>
      <c r="B296" s="27"/>
      <c r="C296" s="135"/>
      <c r="D296" s="27"/>
      <c r="E296" s="27"/>
      <c r="F296" s="135"/>
      <c r="G296" s="27"/>
      <c r="H296" s="136"/>
      <c r="I296" s="136"/>
      <c r="J296" s="136"/>
      <c r="K296" s="136"/>
      <c r="L296" s="136"/>
      <c r="M296" s="136"/>
      <c r="N296" s="136"/>
      <c r="O296" s="136"/>
      <c r="P296" s="136"/>
      <c r="Q296" s="27"/>
      <c r="R296" s="136"/>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row>
    <row r="297" spans="1:44" ht="15.75" customHeight="1">
      <c r="A297" s="27"/>
      <c r="B297" s="27"/>
      <c r="C297" s="135"/>
      <c r="D297" s="27"/>
      <c r="E297" s="27"/>
      <c r="F297" s="135"/>
      <c r="G297" s="27"/>
      <c r="H297" s="136"/>
      <c r="I297" s="136"/>
      <c r="J297" s="136"/>
      <c r="K297" s="136"/>
      <c r="L297" s="136"/>
      <c r="M297" s="136"/>
      <c r="N297" s="136"/>
      <c r="O297" s="136"/>
      <c r="P297" s="136"/>
      <c r="Q297" s="27"/>
      <c r="R297" s="136"/>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row>
    <row r="298" spans="1:44" ht="15.75" customHeight="1">
      <c r="A298" s="27"/>
      <c r="B298" s="27"/>
      <c r="C298" s="135"/>
      <c r="D298" s="27"/>
      <c r="E298" s="27"/>
      <c r="F298" s="135"/>
      <c r="G298" s="27"/>
      <c r="H298" s="136"/>
      <c r="I298" s="136"/>
      <c r="J298" s="136"/>
      <c r="K298" s="136"/>
      <c r="L298" s="136"/>
      <c r="M298" s="136"/>
      <c r="N298" s="136"/>
      <c r="O298" s="136"/>
      <c r="P298" s="136"/>
      <c r="Q298" s="27"/>
      <c r="R298" s="136"/>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row>
    <row r="299" spans="1:44" ht="15.75" customHeight="1">
      <c r="A299" s="27"/>
      <c r="B299" s="27"/>
      <c r="C299" s="135"/>
      <c r="D299" s="27"/>
      <c r="E299" s="27"/>
      <c r="F299" s="135"/>
      <c r="G299" s="27"/>
      <c r="H299" s="136"/>
      <c r="I299" s="136"/>
      <c r="J299" s="136"/>
      <c r="K299" s="136"/>
      <c r="L299" s="136"/>
      <c r="M299" s="136"/>
      <c r="N299" s="136"/>
      <c r="O299" s="136"/>
      <c r="P299" s="136"/>
      <c r="Q299" s="27"/>
      <c r="R299" s="136"/>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row>
    <row r="300" spans="1:44" ht="15.75" customHeight="1">
      <c r="A300" s="27"/>
      <c r="B300" s="27"/>
      <c r="C300" s="135"/>
      <c r="D300" s="27"/>
      <c r="E300" s="27"/>
      <c r="F300" s="135"/>
      <c r="G300" s="27"/>
      <c r="H300" s="136"/>
      <c r="I300" s="136"/>
      <c r="J300" s="136"/>
      <c r="K300" s="136"/>
      <c r="L300" s="136"/>
      <c r="M300" s="136"/>
      <c r="N300" s="136"/>
      <c r="O300" s="136"/>
      <c r="P300" s="136"/>
      <c r="Q300" s="27"/>
      <c r="R300" s="136"/>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row>
    <row r="301" spans="1:44" ht="15.75" customHeight="1">
      <c r="A301" s="27"/>
      <c r="B301" s="27"/>
      <c r="C301" s="135"/>
      <c r="D301" s="27"/>
      <c r="E301" s="27"/>
      <c r="F301" s="135"/>
      <c r="G301" s="27"/>
      <c r="H301" s="136"/>
      <c r="I301" s="136"/>
      <c r="J301" s="136"/>
      <c r="K301" s="136"/>
      <c r="L301" s="136"/>
      <c r="M301" s="136"/>
      <c r="N301" s="136"/>
      <c r="O301" s="136"/>
      <c r="P301" s="136"/>
      <c r="Q301" s="27"/>
      <c r="R301" s="136"/>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row>
    <row r="302" spans="1:44" ht="15.75" customHeight="1">
      <c r="A302" s="27"/>
      <c r="B302" s="27"/>
      <c r="C302" s="135"/>
      <c r="D302" s="27"/>
      <c r="E302" s="27"/>
      <c r="F302" s="135"/>
      <c r="G302" s="27"/>
      <c r="H302" s="136"/>
      <c r="I302" s="136"/>
      <c r="J302" s="136"/>
      <c r="K302" s="136"/>
      <c r="L302" s="136"/>
      <c r="M302" s="136"/>
      <c r="N302" s="136"/>
      <c r="O302" s="136"/>
      <c r="P302" s="136"/>
      <c r="Q302" s="27"/>
      <c r="R302" s="136"/>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row>
    <row r="303" spans="1:44" ht="15.75" customHeight="1">
      <c r="A303" s="27"/>
      <c r="B303" s="27"/>
      <c r="C303" s="135"/>
      <c r="D303" s="27"/>
      <c r="E303" s="27"/>
      <c r="F303" s="135"/>
      <c r="G303" s="27"/>
      <c r="H303" s="136"/>
      <c r="I303" s="136"/>
      <c r="J303" s="136"/>
      <c r="K303" s="136"/>
      <c r="L303" s="136"/>
      <c r="M303" s="136"/>
      <c r="N303" s="136"/>
      <c r="O303" s="136"/>
      <c r="P303" s="136"/>
      <c r="Q303" s="27"/>
      <c r="R303" s="136"/>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row>
    <row r="304" spans="1:44" ht="15.75" customHeight="1">
      <c r="A304" s="27"/>
      <c r="B304" s="27"/>
      <c r="C304" s="135"/>
      <c r="D304" s="27"/>
      <c r="E304" s="27"/>
      <c r="F304" s="135"/>
      <c r="G304" s="27"/>
      <c r="H304" s="136"/>
      <c r="I304" s="136"/>
      <c r="J304" s="136"/>
      <c r="K304" s="136"/>
      <c r="L304" s="136"/>
      <c r="M304" s="136"/>
      <c r="N304" s="136"/>
      <c r="O304" s="136"/>
      <c r="P304" s="136"/>
      <c r="Q304" s="27"/>
      <c r="R304" s="136"/>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row>
    <row r="305" spans="1:44" ht="15.75" customHeight="1">
      <c r="A305" s="27"/>
      <c r="B305" s="27"/>
      <c r="C305" s="135"/>
      <c r="D305" s="27"/>
      <c r="E305" s="27"/>
      <c r="F305" s="135"/>
      <c r="G305" s="27"/>
      <c r="H305" s="136"/>
      <c r="I305" s="136"/>
      <c r="J305" s="136"/>
      <c r="K305" s="136"/>
      <c r="L305" s="136"/>
      <c r="M305" s="136"/>
      <c r="N305" s="136"/>
      <c r="O305" s="136"/>
      <c r="P305" s="136"/>
      <c r="Q305" s="27"/>
      <c r="R305" s="136"/>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row>
    <row r="306" spans="1:44" ht="15.75" customHeight="1">
      <c r="A306" s="27"/>
      <c r="B306" s="27"/>
      <c r="C306" s="135"/>
      <c r="D306" s="27"/>
      <c r="E306" s="27"/>
      <c r="F306" s="135"/>
      <c r="G306" s="27"/>
      <c r="H306" s="136"/>
      <c r="I306" s="136"/>
      <c r="J306" s="136"/>
      <c r="K306" s="136"/>
      <c r="L306" s="136"/>
      <c r="M306" s="136"/>
      <c r="N306" s="136"/>
      <c r="O306" s="136"/>
      <c r="P306" s="136"/>
      <c r="Q306" s="27"/>
      <c r="R306" s="136"/>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row>
    <row r="307" spans="1:44" ht="15.75" customHeight="1">
      <c r="A307" s="27"/>
      <c r="B307" s="27"/>
      <c r="C307" s="135"/>
      <c r="D307" s="27"/>
      <c r="E307" s="27"/>
      <c r="F307" s="135"/>
      <c r="G307" s="27"/>
      <c r="H307" s="136"/>
      <c r="I307" s="136"/>
      <c r="J307" s="136"/>
      <c r="K307" s="136"/>
      <c r="L307" s="136"/>
      <c r="M307" s="136"/>
      <c r="N307" s="136"/>
      <c r="O307" s="136"/>
      <c r="P307" s="136"/>
      <c r="Q307" s="27"/>
      <c r="R307" s="136"/>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row>
    <row r="308" spans="1:44" ht="15.75" customHeight="1">
      <c r="A308" s="27"/>
      <c r="B308" s="27"/>
      <c r="C308" s="135"/>
      <c r="D308" s="27"/>
      <c r="E308" s="27"/>
      <c r="F308" s="135"/>
      <c r="G308" s="27"/>
      <c r="H308" s="136"/>
      <c r="I308" s="136"/>
      <c r="J308" s="136"/>
      <c r="K308" s="136"/>
      <c r="L308" s="136"/>
      <c r="M308" s="136"/>
      <c r="N308" s="136"/>
      <c r="O308" s="136"/>
      <c r="P308" s="136"/>
      <c r="Q308" s="27"/>
      <c r="R308" s="136"/>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row>
    <row r="309" spans="1:44" ht="15.75" customHeight="1">
      <c r="A309" s="27"/>
      <c r="B309" s="27"/>
      <c r="C309" s="135"/>
      <c r="D309" s="27"/>
      <c r="E309" s="27"/>
      <c r="F309" s="135"/>
      <c r="G309" s="27"/>
      <c r="H309" s="136"/>
      <c r="I309" s="136"/>
      <c r="J309" s="136"/>
      <c r="K309" s="136"/>
      <c r="L309" s="136"/>
      <c r="M309" s="136"/>
      <c r="N309" s="136"/>
      <c r="O309" s="136"/>
      <c r="P309" s="136"/>
      <c r="Q309" s="27"/>
      <c r="R309" s="136"/>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row>
    <row r="310" spans="1:44" ht="15.75" customHeight="1">
      <c r="A310" s="27"/>
      <c r="B310" s="27"/>
      <c r="C310" s="135"/>
      <c r="D310" s="27"/>
      <c r="E310" s="27"/>
      <c r="F310" s="135"/>
      <c r="G310" s="27"/>
      <c r="H310" s="136"/>
      <c r="I310" s="136"/>
      <c r="J310" s="136"/>
      <c r="K310" s="136"/>
      <c r="L310" s="136"/>
      <c r="M310" s="136"/>
      <c r="N310" s="136"/>
      <c r="O310" s="136"/>
      <c r="P310" s="136"/>
      <c r="Q310" s="27"/>
      <c r="R310" s="136"/>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row>
    <row r="311" spans="1:44" ht="15.75" customHeight="1">
      <c r="A311" s="27"/>
      <c r="B311" s="27"/>
      <c r="C311" s="135"/>
      <c r="D311" s="27"/>
      <c r="E311" s="27"/>
      <c r="F311" s="135"/>
      <c r="G311" s="27"/>
      <c r="H311" s="136"/>
      <c r="I311" s="136"/>
      <c r="J311" s="136"/>
      <c r="K311" s="136"/>
      <c r="L311" s="136"/>
      <c r="M311" s="136"/>
      <c r="N311" s="136"/>
      <c r="O311" s="136"/>
      <c r="P311" s="136"/>
      <c r="Q311" s="27"/>
      <c r="R311" s="136"/>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row>
    <row r="312" spans="1:44" ht="15.75" customHeight="1">
      <c r="A312" s="27"/>
      <c r="B312" s="27"/>
      <c r="C312" s="135"/>
      <c r="D312" s="27"/>
      <c r="E312" s="27"/>
      <c r="F312" s="135"/>
      <c r="G312" s="27"/>
      <c r="H312" s="136"/>
      <c r="I312" s="136"/>
      <c r="J312" s="136"/>
      <c r="K312" s="136"/>
      <c r="L312" s="136"/>
      <c r="M312" s="136"/>
      <c r="N312" s="136"/>
      <c r="O312" s="136"/>
      <c r="P312" s="136"/>
      <c r="Q312" s="27"/>
      <c r="R312" s="136"/>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row>
    <row r="313" spans="1:44" ht="15.75" customHeight="1">
      <c r="A313" s="27"/>
      <c r="B313" s="27"/>
      <c r="C313" s="135"/>
      <c r="D313" s="27"/>
      <c r="E313" s="27"/>
      <c r="F313" s="135"/>
      <c r="G313" s="27"/>
      <c r="H313" s="136"/>
      <c r="I313" s="136"/>
      <c r="J313" s="136"/>
      <c r="K313" s="136"/>
      <c r="L313" s="136"/>
      <c r="M313" s="136"/>
      <c r="N313" s="136"/>
      <c r="O313" s="136"/>
      <c r="P313" s="136"/>
      <c r="Q313" s="27"/>
      <c r="R313" s="136"/>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row>
    <row r="314" spans="1:44" ht="15.75" customHeight="1">
      <c r="A314" s="27"/>
      <c r="B314" s="27"/>
      <c r="C314" s="135"/>
      <c r="D314" s="27"/>
      <c r="E314" s="27"/>
      <c r="F314" s="135"/>
      <c r="G314" s="27"/>
      <c r="H314" s="136"/>
      <c r="I314" s="136"/>
      <c r="J314" s="136"/>
      <c r="K314" s="136"/>
      <c r="L314" s="136"/>
      <c r="M314" s="136"/>
      <c r="N314" s="136"/>
      <c r="O314" s="136"/>
      <c r="P314" s="136"/>
      <c r="Q314" s="27"/>
      <c r="R314" s="136"/>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row>
    <row r="315" spans="1:44" ht="15.75" customHeight="1">
      <c r="A315" s="27"/>
      <c r="B315" s="27"/>
      <c r="C315" s="135"/>
      <c r="D315" s="27"/>
      <c r="E315" s="27"/>
      <c r="F315" s="135"/>
      <c r="G315" s="27"/>
      <c r="H315" s="136"/>
      <c r="I315" s="136"/>
      <c r="J315" s="136"/>
      <c r="K315" s="136"/>
      <c r="L315" s="136"/>
      <c r="M315" s="136"/>
      <c r="N315" s="136"/>
      <c r="O315" s="136"/>
      <c r="P315" s="136"/>
      <c r="Q315" s="27"/>
      <c r="R315" s="136"/>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row>
    <row r="316" spans="1:44" ht="15.75" customHeight="1">
      <c r="A316" s="27"/>
      <c r="B316" s="27"/>
      <c r="C316" s="135"/>
      <c r="D316" s="27"/>
      <c r="E316" s="27"/>
      <c r="F316" s="135"/>
      <c r="G316" s="27"/>
      <c r="H316" s="136"/>
      <c r="I316" s="136"/>
      <c r="J316" s="136"/>
      <c r="K316" s="136"/>
      <c r="L316" s="136"/>
      <c r="M316" s="136"/>
      <c r="N316" s="136"/>
      <c r="O316" s="136"/>
      <c r="P316" s="136"/>
      <c r="Q316" s="27"/>
      <c r="R316" s="136"/>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row>
    <row r="317" spans="1:44" ht="15.75" customHeight="1">
      <c r="A317" s="27"/>
      <c r="B317" s="27"/>
      <c r="C317" s="135"/>
      <c r="D317" s="27"/>
      <c r="E317" s="27"/>
      <c r="F317" s="135"/>
      <c r="G317" s="27"/>
      <c r="H317" s="136"/>
      <c r="I317" s="136"/>
      <c r="J317" s="136"/>
      <c r="K317" s="136"/>
      <c r="L317" s="136"/>
      <c r="M317" s="136"/>
      <c r="N317" s="136"/>
      <c r="O317" s="136"/>
      <c r="P317" s="136"/>
      <c r="Q317" s="27"/>
      <c r="R317" s="136"/>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row>
    <row r="318" spans="1:44" ht="15.75" customHeight="1">
      <c r="A318" s="27"/>
      <c r="B318" s="27"/>
      <c r="C318" s="135"/>
      <c r="D318" s="27"/>
      <c r="E318" s="27"/>
      <c r="F318" s="135"/>
      <c r="G318" s="27"/>
      <c r="H318" s="136"/>
      <c r="I318" s="136"/>
      <c r="J318" s="136"/>
      <c r="K318" s="136"/>
      <c r="L318" s="136"/>
      <c r="M318" s="136"/>
      <c r="N318" s="136"/>
      <c r="O318" s="136"/>
      <c r="P318" s="136"/>
      <c r="Q318" s="27"/>
      <c r="R318" s="136"/>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row>
    <row r="319" spans="1:44" ht="15.75" customHeight="1">
      <c r="A319" s="27"/>
      <c r="B319" s="27"/>
      <c r="C319" s="135"/>
      <c r="D319" s="27"/>
      <c r="E319" s="27"/>
      <c r="F319" s="135"/>
      <c r="G319" s="27"/>
      <c r="H319" s="136"/>
      <c r="I319" s="136"/>
      <c r="J319" s="136"/>
      <c r="K319" s="136"/>
      <c r="L319" s="136"/>
      <c r="M319" s="136"/>
      <c r="N319" s="136"/>
      <c r="O319" s="136"/>
      <c r="P319" s="136"/>
      <c r="Q319" s="27"/>
      <c r="R319" s="136"/>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row>
    <row r="320" spans="1:44" ht="15.75" customHeight="1">
      <c r="A320" s="27"/>
      <c r="B320" s="27"/>
      <c r="C320" s="135"/>
      <c r="D320" s="27"/>
      <c r="E320" s="27"/>
      <c r="F320" s="135"/>
      <c r="G320" s="27"/>
      <c r="H320" s="136"/>
      <c r="I320" s="136"/>
      <c r="J320" s="136"/>
      <c r="K320" s="136"/>
      <c r="L320" s="136"/>
      <c r="M320" s="136"/>
      <c r="N320" s="136"/>
      <c r="O320" s="136"/>
      <c r="P320" s="136"/>
      <c r="Q320" s="27"/>
      <c r="R320" s="136"/>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row>
    <row r="321" spans="1:44" ht="15.75" customHeight="1">
      <c r="A321" s="27"/>
      <c r="B321" s="27"/>
      <c r="C321" s="135"/>
      <c r="D321" s="27"/>
      <c r="E321" s="27"/>
      <c r="F321" s="135"/>
      <c r="G321" s="27"/>
      <c r="H321" s="136"/>
      <c r="I321" s="136"/>
      <c r="J321" s="136"/>
      <c r="K321" s="136"/>
      <c r="L321" s="136"/>
      <c r="M321" s="136"/>
      <c r="N321" s="136"/>
      <c r="O321" s="136"/>
      <c r="P321" s="136"/>
      <c r="Q321" s="27"/>
      <c r="R321" s="136"/>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row>
    <row r="322" spans="1:44" ht="15.75" customHeight="1">
      <c r="A322" s="27"/>
      <c r="B322" s="27"/>
      <c r="C322" s="135"/>
      <c r="D322" s="27"/>
      <c r="E322" s="27"/>
      <c r="F322" s="135"/>
      <c r="G322" s="27"/>
      <c r="H322" s="136"/>
      <c r="I322" s="136"/>
      <c r="J322" s="136"/>
      <c r="K322" s="136"/>
      <c r="L322" s="136"/>
      <c r="M322" s="136"/>
      <c r="N322" s="136"/>
      <c r="O322" s="136"/>
      <c r="P322" s="136"/>
      <c r="Q322" s="27"/>
      <c r="R322" s="136"/>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row>
    <row r="323" spans="1:44" ht="15.75" customHeight="1">
      <c r="A323" s="27"/>
      <c r="B323" s="27"/>
      <c r="C323" s="135"/>
      <c r="D323" s="27"/>
      <c r="E323" s="27"/>
      <c r="F323" s="135"/>
      <c r="G323" s="27"/>
      <c r="H323" s="136"/>
      <c r="I323" s="136"/>
      <c r="J323" s="136"/>
      <c r="K323" s="136"/>
      <c r="L323" s="136"/>
      <c r="M323" s="136"/>
      <c r="N323" s="136"/>
      <c r="O323" s="136"/>
      <c r="P323" s="136"/>
      <c r="Q323" s="27"/>
      <c r="R323" s="136"/>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row>
    <row r="324" spans="1:44" ht="15.75" customHeight="1">
      <c r="A324" s="27"/>
      <c r="B324" s="27"/>
      <c r="C324" s="135"/>
      <c r="D324" s="27"/>
      <c r="E324" s="27"/>
      <c r="F324" s="135"/>
      <c r="G324" s="27"/>
      <c r="H324" s="136"/>
      <c r="I324" s="136"/>
      <c r="J324" s="136"/>
      <c r="K324" s="136"/>
      <c r="L324" s="136"/>
      <c r="M324" s="136"/>
      <c r="N324" s="136"/>
      <c r="O324" s="136"/>
      <c r="P324" s="136"/>
      <c r="Q324" s="27"/>
      <c r="R324" s="136"/>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row>
    <row r="325" spans="1:44" ht="15.75" customHeight="1">
      <c r="A325" s="27"/>
      <c r="B325" s="27"/>
      <c r="C325" s="135"/>
      <c r="D325" s="27"/>
      <c r="E325" s="27"/>
      <c r="F325" s="135"/>
      <c r="G325" s="27"/>
      <c r="H325" s="136"/>
      <c r="I325" s="136"/>
      <c r="J325" s="136"/>
      <c r="K325" s="136"/>
      <c r="L325" s="136"/>
      <c r="M325" s="136"/>
      <c r="N325" s="136"/>
      <c r="O325" s="136"/>
      <c r="P325" s="136"/>
      <c r="Q325" s="27"/>
      <c r="R325" s="136"/>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row>
    <row r="326" spans="1:44" ht="15.75" customHeight="1">
      <c r="A326" s="27"/>
      <c r="B326" s="27"/>
      <c r="C326" s="135"/>
      <c r="D326" s="27"/>
      <c r="E326" s="27"/>
      <c r="F326" s="135"/>
      <c r="G326" s="27"/>
      <c r="H326" s="136"/>
      <c r="I326" s="136"/>
      <c r="J326" s="136"/>
      <c r="K326" s="136"/>
      <c r="L326" s="136"/>
      <c r="M326" s="136"/>
      <c r="N326" s="136"/>
      <c r="O326" s="136"/>
      <c r="P326" s="136"/>
      <c r="Q326" s="27"/>
      <c r="R326" s="136"/>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row>
    <row r="327" spans="1:44" ht="15.75" customHeight="1">
      <c r="A327" s="27"/>
      <c r="B327" s="27"/>
      <c r="C327" s="135"/>
      <c r="D327" s="27"/>
      <c r="E327" s="27"/>
      <c r="F327" s="135"/>
      <c r="G327" s="27"/>
      <c r="H327" s="136"/>
      <c r="I327" s="136"/>
      <c r="J327" s="136"/>
      <c r="K327" s="136"/>
      <c r="L327" s="136"/>
      <c r="M327" s="136"/>
      <c r="N327" s="136"/>
      <c r="O327" s="136"/>
      <c r="P327" s="136"/>
      <c r="Q327" s="27"/>
      <c r="R327" s="136"/>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row>
    <row r="328" spans="1:44" ht="15.75" customHeight="1">
      <c r="A328" s="27"/>
      <c r="B328" s="27"/>
      <c r="C328" s="135"/>
      <c r="D328" s="27"/>
      <c r="E328" s="27"/>
      <c r="F328" s="135"/>
      <c r="G328" s="27"/>
      <c r="H328" s="136"/>
      <c r="I328" s="136"/>
      <c r="J328" s="136"/>
      <c r="K328" s="136"/>
      <c r="L328" s="136"/>
      <c r="M328" s="136"/>
      <c r="N328" s="136"/>
      <c r="O328" s="136"/>
      <c r="P328" s="136"/>
      <c r="Q328" s="27"/>
      <c r="R328" s="136"/>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row>
    <row r="329" spans="1:44" ht="15.75" customHeight="1">
      <c r="A329" s="27"/>
      <c r="B329" s="27"/>
      <c r="C329" s="135"/>
      <c r="D329" s="27"/>
      <c r="E329" s="27"/>
      <c r="F329" s="135"/>
      <c r="G329" s="27"/>
      <c r="H329" s="136"/>
      <c r="I329" s="136"/>
      <c r="J329" s="136"/>
      <c r="K329" s="136"/>
      <c r="L329" s="136"/>
      <c r="M329" s="136"/>
      <c r="N329" s="136"/>
      <c r="O329" s="136"/>
      <c r="P329" s="136"/>
      <c r="Q329" s="27"/>
      <c r="R329" s="136"/>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row>
    <row r="330" spans="1:44" ht="15.75" customHeight="1">
      <c r="A330" s="27"/>
      <c r="B330" s="27"/>
      <c r="C330" s="135"/>
      <c r="D330" s="27"/>
      <c r="E330" s="27"/>
      <c r="F330" s="135"/>
      <c r="G330" s="27"/>
      <c r="H330" s="136"/>
      <c r="I330" s="136"/>
      <c r="J330" s="136"/>
      <c r="K330" s="136"/>
      <c r="L330" s="136"/>
      <c r="M330" s="136"/>
      <c r="N330" s="136"/>
      <c r="O330" s="136"/>
      <c r="P330" s="136"/>
      <c r="Q330" s="27"/>
      <c r="R330" s="136"/>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row>
    <row r="331" spans="1:44" ht="15.75" customHeight="1">
      <c r="A331" s="27"/>
      <c r="B331" s="27"/>
      <c r="C331" s="135"/>
      <c r="D331" s="27"/>
      <c r="E331" s="27"/>
      <c r="F331" s="135"/>
      <c r="G331" s="27"/>
      <c r="H331" s="136"/>
      <c r="I331" s="136"/>
      <c r="J331" s="136"/>
      <c r="K331" s="136"/>
      <c r="L331" s="136"/>
      <c r="M331" s="136"/>
      <c r="N331" s="136"/>
      <c r="O331" s="136"/>
      <c r="P331" s="136"/>
      <c r="Q331" s="27"/>
      <c r="R331" s="136"/>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row>
    <row r="332" spans="1:44" ht="15.75" customHeight="1">
      <c r="A332" s="27"/>
      <c r="B332" s="27"/>
      <c r="C332" s="135"/>
      <c r="D332" s="27"/>
      <c r="E332" s="27"/>
      <c r="F332" s="135"/>
      <c r="G332" s="27"/>
      <c r="H332" s="136"/>
      <c r="I332" s="136"/>
      <c r="J332" s="136"/>
      <c r="K332" s="136"/>
      <c r="L332" s="136"/>
      <c r="M332" s="136"/>
      <c r="N332" s="136"/>
      <c r="O332" s="136"/>
      <c r="P332" s="136"/>
      <c r="Q332" s="27"/>
      <c r="R332" s="136"/>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row>
    <row r="333" spans="1:44" ht="15.75" customHeight="1">
      <c r="A333" s="27"/>
      <c r="B333" s="27"/>
      <c r="C333" s="135"/>
      <c r="D333" s="27"/>
      <c r="E333" s="27"/>
      <c r="F333" s="135"/>
      <c r="G333" s="27"/>
      <c r="H333" s="136"/>
      <c r="I333" s="136"/>
      <c r="J333" s="136"/>
      <c r="K333" s="136"/>
      <c r="L333" s="136"/>
      <c r="M333" s="136"/>
      <c r="N333" s="136"/>
      <c r="O333" s="136"/>
      <c r="P333" s="136"/>
      <c r="Q333" s="27"/>
      <c r="R333" s="136"/>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row>
    <row r="334" spans="1:44" ht="15.75" customHeight="1">
      <c r="A334" s="27"/>
      <c r="B334" s="27"/>
      <c r="C334" s="135"/>
      <c r="D334" s="27"/>
      <c r="E334" s="27"/>
      <c r="F334" s="135"/>
      <c r="G334" s="27"/>
      <c r="H334" s="136"/>
      <c r="I334" s="136"/>
      <c r="J334" s="136"/>
      <c r="K334" s="136"/>
      <c r="L334" s="136"/>
      <c r="M334" s="136"/>
      <c r="N334" s="136"/>
      <c r="O334" s="136"/>
      <c r="P334" s="136"/>
      <c r="Q334" s="27"/>
      <c r="R334" s="136"/>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row>
    <row r="335" spans="1:44" ht="15.75" customHeight="1">
      <c r="A335" s="27"/>
      <c r="B335" s="27"/>
      <c r="C335" s="135"/>
      <c r="D335" s="27"/>
      <c r="E335" s="27"/>
      <c r="F335" s="135"/>
      <c r="G335" s="27"/>
      <c r="H335" s="136"/>
      <c r="I335" s="136"/>
      <c r="J335" s="136"/>
      <c r="K335" s="136"/>
      <c r="L335" s="136"/>
      <c r="M335" s="136"/>
      <c r="N335" s="136"/>
      <c r="O335" s="136"/>
      <c r="P335" s="136"/>
      <c r="Q335" s="27"/>
      <c r="R335" s="136"/>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row>
    <row r="336" spans="1:44" ht="15.75" customHeight="1">
      <c r="A336" s="27"/>
      <c r="B336" s="27"/>
      <c r="C336" s="135"/>
      <c r="D336" s="27"/>
      <c r="E336" s="27"/>
      <c r="F336" s="135"/>
      <c r="G336" s="27"/>
      <c r="H336" s="136"/>
      <c r="I336" s="136"/>
      <c r="J336" s="136"/>
      <c r="K336" s="136"/>
      <c r="L336" s="136"/>
      <c r="M336" s="136"/>
      <c r="N336" s="136"/>
      <c r="O336" s="136"/>
      <c r="P336" s="136"/>
      <c r="Q336" s="27"/>
      <c r="R336" s="136"/>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row>
    <row r="337" spans="1:44" ht="15.75" customHeight="1">
      <c r="A337" s="27"/>
      <c r="B337" s="27"/>
      <c r="C337" s="135"/>
      <c r="D337" s="27"/>
      <c r="E337" s="27"/>
      <c r="F337" s="135"/>
      <c r="G337" s="27"/>
      <c r="H337" s="136"/>
      <c r="I337" s="136"/>
      <c r="J337" s="136"/>
      <c r="K337" s="136"/>
      <c r="L337" s="136"/>
      <c r="M337" s="136"/>
      <c r="N337" s="136"/>
      <c r="O337" s="136"/>
      <c r="P337" s="136"/>
      <c r="Q337" s="27"/>
      <c r="R337" s="136"/>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row>
    <row r="338" spans="1:44" ht="15.75" customHeight="1">
      <c r="A338" s="27"/>
      <c r="B338" s="27"/>
      <c r="C338" s="135"/>
      <c r="D338" s="27"/>
      <c r="E338" s="27"/>
      <c r="F338" s="135"/>
      <c r="G338" s="27"/>
      <c r="H338" s="136"/>
      <c r="I338" s="136"/>
      <c r="J338" s="136"/>
      <c r="K338" s="136"/>
      <c r="L338" s="136"/>
      <c r="M338" s="136"/>
      <c r="N338" s="136"/>
      <c r="O338" s="136"/>
      <c r="P338" s="136"/>
      <c r="Q338" s="27"/>
      <c r="R338" s="136"/>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row>
    <row r="339" spans="1:44" ht="15.75" customHeight="1">
      <c r="A339" s="27"/>
      <c r="B339" s="27"/>
      <c r="C339" s="135"/>
      <c r="D339" s="27"/>
      <c r="E339" s="27"/>
      <c r="F339" s="135"/>
      <c r="G339" s="27"/>
      <c r="H339" s="136"/>
      <c r="I339" s="136"/>
      <c r="J339" s="136"/>
      <c r="K339" s="136"/>
      <c r="L339" s="136"/>
      <c r="M339" s="136"/>
      <c r="N339" s="136"/>
      <c r="O339" s="136"/>
      <c r="P339" s="136"/>
      <c r="Q339" s="27"/>
      <c r="R339" s="136"/>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row>
    <row r="340" spans="1:44" ht="15.75" customHeight="1">
      <c r="A340" s="27"/>
      <c r="B340" s="27"/>
      <c r="C340" s="135"/>
      <c r="D340" s="27"/>
      <c r="E340" s="27"/>
      <c r="F340" s="135"/>
      <c r="G340" s="27"/>
      <c r="H340" s="136"/>
      <c r="I340" s="136"/>
      <c r="J340" s="136"/>
      <c r="K340" s="136"/>
      <c r="L340" s="136"/>
      <c r="M340" s="136"/>
      <c r="N340" s="136"/>
      <c r="O340" s="136"/>
      <c r="P340" s="136"/>
      <c r="Q340" s="27"/>
      <c r="R340" s="136"/>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row>
    <row r="341" spans="1:44" ht="15.75" customHeight="1">
      <c r="A341" s="27"/>
      <c r="B341" s="27"/>
      <c r="C341" s="135"/>
      <c r="D341" s="27"/>
      <c r="E341" s="27"/>
      <c r="F341" s="135"/>
      <c r="G341" s="27"/>
      <c r="H341" s="136"/>
      <c r="I341" s="136"/>
      <c r="J341" s="136"/>
      <c r="K341" s="136"/>
      <c r="L341" s="136"/>
      <c r="M341" s="136"/>
      <c r="N341" s="136"/>
      <c r="O341" s="136"/>
      <c r="P341" s="136"/>
      <c r="Q341" s="27"/>
      <c r="R341" s="136"/>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row>
    <row r="342" spans="1:44" ht="15.75" customHeight="1">
      <c r="A342" s="27"/>
      <c r="B342" s="27"/>
      <c r="C342" s="135"/>
      <c r="D342" s="27"/>
      <c r="E342" s="27"/>
      <c r="F342" s="135"/>
      <c r="G342" s="27"/>
      <c r="H342" s="136"/>
      <c r="I342" s="136"/>
      <c r="J342" s="136"/>
      <c r="K342" s="136"/>
      <c r="L342" s="136"/>
      <c r="M342" s="136"/>
      <c r="N342" s="136"/>
      <c r="O342" s="136"/>
      <c r="P342" s="136"/>
      <c r="Q342" s="27"/>
      <c r="R342" s="136"/>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row>
    <row r="343" spans="1:44" ht="15.75" customHeight="1">
      <c r="A343" s="27"/>
      <c r="B343" s="27"/>
      <c r="C343" s="135"/>
      <c r="D343" s="27"/>
      <c r="E343" s="27"/>
      <c r="F343" s="135"/>
      <c r="G343" s="27"/>
      <c r="H343" s="136"/>
      <c r="I343" s="136"/>
      <c r="J343" s="136"/>
      <c r="K343" s="136"/>
      <c r="L343" s="136"/>
      <c r="M343" s="136"/>
      <c r="N343" s="136"/>
      <c r="O343" s="136"/>
      <c r="P343" s="136"/>
      <c r="Q343" s="27"/>
      <c r="R343" s="136"/>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row>
    <row r="344" spans="1:44" ht="15.75" customHeight="1">
      <c r="A344" s="27"/>
      <c r="B344" s="27"/>
      <c r="C344" s="135"/>
      <c r="D344" s="27"/>
      <c r="E344" s="27"/>
      <c r="F344" s="135"/>
      <c r="G344" s="27"/>
      <c r="H344" s="136"/>
      <c r="I344" s="136"/>
      <c r="J344" s="136"/>
      <c r="K344" s="136"/>
      <c r="L344" s="136"/>
      <c r="M344" s="136"/>
      <c r="N344" s="136"/>
      <c r="O344" s="136"/>
      <c r="P344" s="136"/>
      <c r="Q344" s="27"/>
      <c r="R344" s="136"/>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row>
    <row r="345" spans="1:44" ht="15.75" customHeight="1">
      <c r="A345" s="27"/>
      <c r="B345" s="27"/>
      <c r="C345" s="135"/>
      <c r="D345" s="27"/>
      <c r="E345" s="27"/>
      <c r="F345" s="135"/>
      <c r="G345" s="27"/>
      <c r="H345" s="136"/>
      <c r="I345" s="136"/>
      <c r="J345" s="136"/>
      <c r="K345" s="136"/>
      <c r="L345" s="136"/>
      <c r="M345" s="136"/>
      <c r="N345" s="136"/>
      <c r="O345" s="136"/>
      <c r="P345" s="136"/>
      <c r="Q345" s="27"/>
      <c r="R345" s="136"/>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row>
    <row r="346" spans="1:44" ht="15.75" customHeight="1">
      <c r="A346" s="27"/>
      <c r="B346" s="27"/>
      <c r="C346" s="135"/>
      <c r="D346" s="27"/>
      <c r="E346" s="27"/>
      <c r="F346" s="135"/>
      <c r="G346" s="27"/>
      <c r="H346" s="136"/>
      <c r="I346" s="136"/>
      <c r="J346" s="136"/>
      <c r="K346" s="136"/>
      <c r="L346" s="136"/>
      <c r="M346" s="136"/>
      <c r="N346" s="136"/>
      <c r="O346" s="136"/>
      <c r="P346" s="136"/>
      <c r="Q346" s="27"/>
      <c r="R346" s="136"/>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row>
    <row r="347" spans="1:44" ht="15.75" customHeight="1">
      <c r="A347" s="27"/>
      <c r="B347" s="27"/>
      <c r="C347" s="135"/>
      <c r="D347" s="27"/>
      <c r="E347" s="27"/>
      <c r="F347" s="135"/>
      <c r="G347" s="27"/>
      <c r="H347" s="136"/>
      <c r="I347" s="136"/>
      <c r="J347" s="136"/>
      <c r="K347" s="136"/>
      <c r="L347" s="136"/>
      <c r="M347" s="136"/>
      <c r="N347" s="136"/>
      <c r="O347" s="136"/>
      <c r="P347" s="136"/>
      <c r="Q347" s="27"/>
      <c r="R347" s="136"/>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row>
    <row r="348" spans="1:44" ht="15.75" customHeight="1">
      <c r="A348" s="27"/>
      <c r="B348" s="27"/>
      <c r="C348" s="135"/>
      <c r="D348" s="27"/>
      <c r="E348" s="27"/>
      <c r="F348" s="135"/>
      <c r="G348" s="27"/>
      <c r="H348" s="136"/>
      <c r="I348" s="136"/>
      <c r="J348" s="136"/>
      <c r="K348" s="136"/>
      <c r="L348" s="136"/>
      <c r="M348" s="136"/>
      <c r="N348" s="136"/>
      <c r="O348" s="136"/>
      <c r="P348" s="136"/>
      <c r="Q348" s="27"/>
      <c r="R348" s="136"/>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row>
    <row r="349" spans="1:44" ht="15.75" customHeight="1">
      <c r="A349" s="27"/>
      <c r="B349" s="27"/>
      <c r="C349" s="135"/>
      <c r="D349" s="27"/>
      <c r="E349" s="27"/>
      <c r="F349" s="135"/>
      <c r="G349" s="27"/>
      <c r="H349" s="136"/>
      <c r="I349" s="136"/>
      <c r="J349" s="136"/>
      <c r="K349" s="136"/>
      <c r="L349" s="136"/>
      <c r="M349" s="136"/>
      <c r="N349" s="136"/>
      <c r="O349" s="136"/>
      <c r="P349" s="136"/>
      <c r="Q349" s="27"/>
      <c r="R349" s="136"/>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row>
    <row r="350" spans="1:44" ht="15.75" customHeight="1">
      <c r="A350" s="27"/>
      <c r="B350" s="27"/>
      <c r="C350" s="135"/>
      <c r="D350" s="27"/>
      <c r="E350" s="27"/>
      <c r="F350" s="135"/>
      <c r="G350" s="27"/>
      <c r="H350" s="136"/>
      <c r="I350" s="136"/>
      <c r="J350" s="136"/>
      <c r="K350" s="136"/>
      <c r="L350" s="136"/>
      <c r="M350" s="136"/>
      <c r="N350" s="136"/>
      <c r="O350" s="136"/>
      <c r="P350" s="136"/>
      <c r="Q350" s="27"/>
      <c r="R350" s="136"/>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row>
    <row r="351" spans="1:44" ht="15.75" customHeight="1">
      <c r="A351" s="27"/>
      <c r="B351" s="27"/>
      <c r="C351" s="135"/>
      <c r="D351" s="27"/>
      <c r="E351" s="27"/>
      <c r="F351" s="135"/>
      <c r="G351" s="27"/>
      <c r="H351" s="136"/>
      <c r="I351" s="136"/>
      <c r="J351" s="136"/>
      <c r="K351" s="136"/>
      <c r="L351" s="136"/>
      <c r="M351" s="136"/>
      <c r="N351" s="136"/>
      <c r="O351" s="136"/>
      <c r="P351" s="136"/>
      <c r="Q351" s="27"/>
      <c r="R351" s="136"/>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row>
    <row r="352" spans="1:44" ht="15.75" customHeight="1">
      <c r="A352" s="27"/>
      <c r="B352" s="27"/>
      <c r="C352" s="135"/>
      <c r="D352" s="27"/>
      <c r="E352" s="27"/>
      <c r="F352" s="135"/>
      <c r="G352" s="27"/>
      <c r="H352" s="136"/>
      <c r="I352" s="136"/>
      <c r="J352" s="136"/>
      <c r="K352" s="136"/>
      <c r="L352" s="136"/>
      <c r="M352" s="136"/>
      <c r="N352" s="136"/>
      <c r="O352" s="136"/>
      <c r="P352" s="136"/>
      <c r="Q352" s="27"/>
      <c r="R352" s="136"/>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row>
    <row r="353" spans="1:44" ht="15.75" customHeight="1">
      <c r="A353" s="27"/>
      <c r="B353" s="27"/>
      <c r="C353" s="135"/>
      <c r="D353" s="27"/>
      <c r="E353" s="27"/>
      <c r="F353" s="135"/>
      <c r="G353" s="27"/>
      <c r="H353" s="136"/>
      <c r="I353" s="136"/>
      <c r="J353" s="136"/>
      <c r="K353" s="136"/>
      <c r="L353" s="136"/>
      <c r="M353" s="136"/>
      <c r="N353" s="136"/>
      <c r="O353" s="136"/>
      <c r="P353" s="136"/>
      <c r="Q353" s="27"/>
      <c r="R353" s="136"/>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row>
    <row r="354" spans="1:44" ht="15.75" customHeight="1">
      <c r="A354" s="27"/>
      <c r="B354" s="27"/>
      <c r="C354" s="135"/>
      <c r="D354" s="27"/>
      <c r="E354" s="27"/>
      <c r="F354" s="135"/>
      <c r="G354" s="27"/>
      <c r="H354" s="136"/>
      <c r="I354" s="136"/>
      <c r="J354" s="136"/>
      <c r="K354" s="136"/>
      <c r="L354" s="136"/>
      <c r="M354" s="136"/>
      <c r="N354" s="136"/>
      <c r="O354" s="136"/>
      <c r="P354" s="136"/>
      <c r="Q354" s="27"/>
      <c r="R354" s="136"/>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row>
    <row r="355" spans="1:44" ht="15.75" customHeight="1">
      <c r="A355" s="27"/>
      <c r="B355" s="27"/>
      <c r="C355" s="135"/>
      <c r="D355" s="27"/>
      <c r="E355" s="27"/>
      <c r="F355" s="135"/>
      <c r="G355" s="27"/>
      <c r="H355" s="136"/>
      <c r="I355" s="136"/>
      <c r="J355" s="136"/>
      <c r="K355" s="136"/>
      <c r="L355" s="136"/>
      <c r="M355" s="136"/>
      <c r="N355" s="136"/>
      <c r="O355" s="136"/>
      <c r="P355" s="136"/>
      <c r="Q355" s="27"/>
      <c r="R355" s="136"/>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row>
    <row r="356" spans="1:44" ht="15.75" customHeight="1">
      <c r="A356" s="27"/>
      <c r="B356" s="27"/>
      <c r="C356" s="135"/>
      <c r="D356" s="27"/>
      <c r="E356" s="27"/>
      <c r="F356" s="135"/>
      <c r="G356" s="27"/>
      <c r="H356" s="136"/>
      <c r="I356" s="136"/>
      <c r="J356" s="136"/>
      <c r="K356" s="136"/>
      <c r="L356" s="136"/>
      <c r="M356" s="136"/>
      <c r="N356" s="136"/>
      <c r="O356" s="136"/>
      <c r="P356" s="136"/>
      <c r="Q356" s="27"/>
      <c r="R356" s="136"/>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row>
    <row r="357" spans="1:44" ht="15.75" customHeight="1">
      <c r="A357" s="27"/>
      <c r="B357" s="27"/>
      <c r="C357" s="135"/>
      <c r="D357" s="27"/>
      <c r="E357" s="27"/>
      <c r="F357" s="135"/>
      <c r="G357" s="27"/>
      <c r="H357" s="136"/>
      <c r="I357" s="136"/>
      <c r="J357" s="136"/>
      <c r="K357" s="136"/>
      <c r="L357" s="136"/>
      <c r="M357" s="136"/>
      <c r="N357" s="136"/>
      <c r="O357" s="136"/>
      <c r="P357" s="136"/>
      <c r="Q357" s="27"/>
      <c r="R357" s="136"/>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row>
    <row r="358" spans="1:44" ht="15.75" customHeight="1">
      <c r="A358" s="27"/>
      <c r="B358" s="27"/>
      <c r="C358" s="135"/>
      <c r="D358" s="27"/>
      <c r="E358" s="27"/>
      <c r="F358" s="135"/>
      <c r="G358" s="27"/>
      <c r="H358" s="136"/>
      <c r="I358" s="136"/>
      <c r="J358" s="136"/>
      <c r="K358" s="136"/>
      <c r="L358" s="136"/>
      <c r="M358" s="136"/>
      <c r="N358" s="136"/>
      <c r="O358" s="136"/>
      <c r="P358" s="136"/>
      <c r="Q358" s="27"/>
      <c r="R358" s="136"/>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row>
    <row r="359" spans="1:44" ht="15.75" customHeight="1">
      <c r="A359" s="27"/>
      <c r="B359" s="27"/>
      <c r="C359" s="135"/>
      <c r="D359" s="27"/>
      <c r="E359" s="27"/>
      <c r="F359" s="135"/>
      <c r="G359" s="27"/>
      <c r="H359" s="136"/>
      <c r="I359" s="136"/>
      <c r="J359" s="136"/>
      <c r="K359" s="136"/>
      <c r="L359" s="136"/>
      <c r="M359" s="136"/>
      <c r="N359" s="136"/>
      <c r="O359" s="136"/>
      <c r="P359" s="136"/>
      <c r="Q359" s="27"/>
      <c r="R359" s="136"/>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row>
    <row r="360" spans="1:44" ht="15.75" customHeight="1">
      <c r="A360" s="27"/>
      <c r="B360" s="27"/>
      <c r="C360" s="135"/>
      <c r="D360" s="27"/>
      <c r="E360" s="27"/>
      <c r="F360" s="135"/>
      <c r="G360" s="27"/>
      <c r="H360" s="136"/>
      <c r="I360" s="136"/>
      <c r="J360" s="136"/>
      <c r="K360" s="136"/>
      <c r="L360" s="136"/>
      <c r="M360" s="136"/>
      <c r="N360" s="136"/>
      <c r="O360" s="136"/>
      <c r="P360" s="136"/>
      <c r="Q360" s="27"/>
      <c r="R360" s="136"/>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row>
    <row r="361" spans="1:44" ht="15.75" customHeight="1">
      <c r="A361" s="27"/>
      <c r="B361" s="27"/>
      <c r="C361" s="135"/>
      <c r="D361" s="27"/>
      <c r="E361" s="27"/>
      <c r="F361" s="135"/>
      <c r="G361" s="27"/>
      <c r="H361" s="136"/>
      <c r="I361" s="136"/>
      <c r="J361" s="136"/>
      <c r="K361" s="136"/>
      <c r="L361" s="136"/>
      <c r="M361" s="136"/>
      <c r="N361" s="136"/>
      <c r="O361" s="136"/>
      <c r="P361" s="136"/>
      <c r="Q361" s="27"/>
      <c r="R361" s="136"/>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row>
    <row r="362" spans="1:44" ht="15.75" customHeight="1">
      <c r="A362" s="27"/>
      <c r="B362" s="27"/>
      <c r="C362" s="135"/>
      <c r="D362" s="27"/>
      <c r="E362" s="27"/>
      <c r="F362" s="135"/>
      <c r="G362" s="27"/>
      <c r="H362" s="136"/>
      <c r="I362" s="136"/>
      <c r="J362" s="136"/>
      <c r="K362" s="136"/>
      <c r="L362" s="136"/>
      <c r="M362" s="136"/>
      <c r="N362" s="136"/>
      <c r="O362" s="136"/>
      <c r="P362" s="136"/>
      <c r="Q362" s="27"/>
      <c r="R362" s="136"/>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row>
    <row r="363" spans="1:44" ht="15.75" customHeight="1">
      <c r="A363" s="27"/>
      <c r="B363" s="27"/>
      <c r="C363" s="135"/>
      <c r="D363" s="27"/>
      <c r="E363" s="27"/>
      <c r="F363" s="135"/>
      <c r="G363" s="27"/>
      <c r="H363" s="136"/>
      <c r="I363" s="136"/>
      <c r="J363" s="136"/>
      <c r="K363" s="136"/>
      <c r="L363" s="136"/>
      <c r="M363" s="136"/>
      <c r="N363" s="136"/>
      <c r="O363" s="136"/>
      <c r="P363" s="136"/>
      <c r="Q363" s="27"/>
      <c r="R363" s="136"/>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row>
    <row r="364" spans="1:44" ht="15.75" customHeight="1">
      <c r="A364" s="27"/>
      <c r="B364" s="27"/>
      <c r="C364" s="135"/>
      <c r="D364" s="27"/>
      <c r="E364" s="27"/>
      <c r="F364" s="135"/>
      <c r="G364" s="27"/>
      <c r="H364" s="136"/>
      <c r="I364" s="136"/>
      <c r="J364" s="136"/>
      <c r="K364" s="136"/>
      <c r="L364" s="136"/>
      <c r="M364" s="136"/>
      <c r="N364" s="136"/>
      <c r="O364" s="136"/>
      <c r="P364" s="136"/>
      <c r="Q364" s="27"/>
      <c r="R364" s="136"/>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row>
    <row r="365" spans="1:44" ht="15.75" customHeight="1">
      <c r="A365" s="27"/>
      <c r="B365" s="27"/>
      <c r="C365" s="135"/>
      <c r="D365" s="27"/>
      <c r="E365" s="27"/>
      <c r="F365" s="135"/>
      <c r="G365" s="27"/>
      <c r="H365" s="136"/>
      <c r="I365" s="136"/>
      <c r="J365" s="136"/>
      <c r="K365" s="136"/>
      <c r="L365" s="136"/>
      <c r="M365" s="136"/>
      <c r="N365" s="136"/>
      <c r="O365" s="136"/>
      <c r="P365" s="136"/>
      <c r="Q365" s="27"/>
      <c r="R365" s="136"/>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row>
    <row r="366" spans="1:44" ht="15.75" customHeight="1">
      <c r="A366" s="27"/>
      <c r="B366" s="27"/>
      <c r="C366" s="135"/>
      <c r="D366" s="27"/>
      <c r="E366" s="27"/>
      <c r="F366" s="135"/>
      <c r="G366" s="27"/>
      <c r="H366" s="136"/>
      <c r="I366" s="136"/>
      <c r="J366" s="136"/>
      <c r="K366" s="136"/>
      <c r="L366" s="136"/>
      <c r="M366" s="136"/>
      <c r="N366" s="136"/>
      <c r="O366" s="136"/>
      <c r="P366" s="136"/>
      <c r="Q366" s="27"/>
      <c r="R366" s="136"/>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row>
    <row r="367" spans="1:44" ht="15.75" customHeight="1">
      <c r="A367" s="27"/>
      <c r="B367" s="27"/>
      <c r="C367" s="135"/>
      <c r="D367" s="27"/>
      <c r="E367" s="27"/>
      <c r="F367" s="135"/>
      <c r="G367" s="27"/>
      <c r="H367" s="136"/>
      <c r="I367" s="136"/>
      <c r="J367" s="136"/>
      <c r="K367" s="136"/>
      <c r="L367" s="136"/>
      <c r="M367" s="136"/>
      <c r="N367" s="136"/>
      <c r="O367" s="136"/>
      <c r="P367" s="136"/>
      <c r="Q367" s="27"/>
      <c r="R367" s="136"/>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row>
    <row r="368" spans="1:44" ht="15.75" customHeight="1">
      <c r="A368" s="27"/>
      <c r="B368" s="27"/>
      <c r="C368" s="135"/>
      <c r="D368" s="27"/>
      <c r="E368" s="27"/>
      <c r="F368" s="135"/>
      <c r="G368" s="27"/>
      <c r="H368" s="136"/>
      <c r="I368" s="136"/>
      <c r="J368" s="136"/>
      <c r="K368" s="136"/>
      <c r="L368" s="136"/>
      <c r="M368" s="136"/>
      <c r="N368" s="136"/>
      <c r="O368" s="136"/>
      <c r="P368" s="136"/>
      <c r="Q368" s="27"/>
      <c r="R368" s="136"/>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row>
    <row r="369" spans="1:44" ht="15.75" customHeight="1">
      <c r="A369" s="27"/>
      <c r="B369" s="27"/>
      <c r="C369" s="135"/>
      <c r="D369" s="27"/>
      <c r="E369" s="27"/>
      <c r="F369" s="135"/>
      <c r="G369" s="27"/>
      <c r="H369" s="136"/>
      <c r="I369" s="136"/>
      <c r="J369" s="136"/>
      <c r="K369" s="136"/>
      <c r="L369" s="136"/>
      <c r="M369" s="136"/>
      <c r="N369" s="136"/>
      <c r="O369" s="136"/>
      <c r="P369" s="136"/>
      <c r="Q369" s="27"/>
      <c r="R369" s="136"/>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row>
    <row r="370" spans="1:44" ht="15.75" customHeight="1">
      <c r="A370" s="27"/>
      <c r="B370" s="27"/>
      <c r="C370" s="135"/>
      <c r="D370" s="27"/>
      <c r="E370" s="27"/>
      <c r="F370" s="135"/>
      <c r="G370" s="27"/>
      <c r="H370" s="136"/>
      <c r="I370" s="136"/>
      <c r="J370" s="136"/>
      <c r="K370" s="136"/>
      <c r="L370" s="136"/>
      <c r="M370" s="136"/>
      <c r="N370" s="136"/>
      <c r="O370" s="136"/>
      <c r="P370" s="136"/>
      <c r="Q370" s="27"/>
      <c r="R370" s="136"/>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row>
    <row r="371" spans="1:44" ht="15.75" customHeight="1">
      <c r="A371" s="27"/>
      <c r="B371" s="27"/>
      <c r="C371" s="135"/>
      <c r="D371" s="27"/>
      <c r="E371" s="27"/>
      <c r="F371" s="135"/>
      <c r="G371" s="27"/>
      <c r="H371" s="136"/>
      <c r="I371" s="136"/>
      <c r="J371" s="136"/>
      <c r="K371" s="136"/>
      <c r="L371" s="136"/>
      <c r="M371" s="136"/>
      <c r="N371" s="136"/>
      <c r="O371" s="136"/>
      <c r="P371" s="136"/>
      <c r="Q371" s="27"/>
      <c r="R371" s="136"/>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row>
    <row r="372" spans="1:44" ht="15.75" customHeight="1">
      <c r="A372" s="27"/>
      <c r="B372" s="27"/>
      <c r="C372" s="135"/>
      <c r="D372" s="27"/>
      <c r="E372" s="27"/>
      <c r="F372" s="135"/>
      <c r="G372" s="27"/>
      <c r="H372" s="136"/>
      <c r="I372" s="136"/>
      <c r="J372" s="136"/>
      <c r="K372" s="136"/>
      <c r="L372" s="136"/>
      <c r="M372" s="136"/>
      <c r="N372" s="136"/>
      <c r="O372" s="136"/>
      <c r="P372" s="136"/>
      <c r="Q372" s="27"/>
      <c r="R372" s="136"/>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row>
    <row r="373" spans="1:44" ht="15.75" customHeight="1">
      <c r="A373" s="27"/>
      <c r="B373" s="27"/>
      <c r="C373" s="135"/>
      <c r="D373" s="27"/>
      <c r="E373" s="27"/>
      <c r="F373" s="135"/>
      <c r="G373" s="27"/>
      <c r="H373" s="136"/>
      <c r="I373" s="136"/>
      <c r="J373" s="136"/>
      <c r="K373" s="136"/>
      <c r="L373" s="136"/>
      <c r="M373" s="136"/>
      <c r="N373" s="136"/>
      <c r="O373" s="136"/>
      <c r="P373" s="136"/>
      <c r="Q373" s="27"/>
      <c r="R373" s="136"/>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row>
    <row r="374" spans="1:44" ht="15.75" customHeight="1">
      <c r="A374" s="27"/>
      <c r="B374" s="27"/>
      <c r="C374" s="135"/>
      <c r="D374" s="27"/>
      <c r="E374" s="27"/>
      <c r="F374" s="135"/>
      <c r="G374" s="27"/>
      <c r="H374" s="136"/>
      <c r="I374" s="136"/>
      <c r="J374" s="136"/>
      <c r="K374" s="136"/>
      <c r="L374" s="136"/>
      <c r="M374" s="136"/>
      <c r="N374" s="136"/>
      <c r="O374" s="136"/>
      <c r="P374" s="136"/>
      <c r="Q374" s="27"/>
      <c r="R374" s="136"/>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row>
    <row r="375" spans="1:44" ht="15.75" customHeight="1">
      <c r="A375" s="27"/>
      <c r="B375" s="27"/>
      <c r="C375" s="135"/>
      <c r="D375" s="27"/>
      <c r="E375" s="27"/>
      <c r="F375" s="135"/>
      <c r="G375" s="27"/>
      <c r="H375" s="136"/>
      <c r="I375" s="136"/>
      <c r="J375" s="136"/>
      <c r="K375" s="136"/>
      <c r="L375" s="136"/>
      <c r="M375" s="136"/>
      <c r="N375" s="136"/>
      <c r="O375" s="136"/>
      <c r="P375" s="136"/>
      <c r="Q375" s="27"/>
      <c r="R375" s="136"/>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row>
    <row r="376" spans="1:44" ht="15.75" customHeight="1">
      <c r="A376" s="27"/>
      <c r="B376" s="27"/>
      <c r="C376" s="135"/>
      <c r="D376" s="27"/>
      <c r="E376" s="27"/>
      <c r="F376" s="135"/>
      <c r="G376" s="27"/>
      <c r="H376" s="136"/>
      <c r="I376" s="136"/>
      <c r="J376" s="136"/>
      <c r="K376" s="136"/>
      <c r="L376" s="136"/>
      <c r="M376" s="136"/>
      <c r="N376" s="136"/>
      <c r="O376" s="136"/>
      <c r="P376" s="136"/>
      <c r="Q376" s="27"/>
      <c r="R376" s="136"/>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row>
    <row r="377" spans="1:44" ht="15.75" customHeight="1">
      <c r="A377" s="27"/>
      <c r="B377" s="27"/>
      <c r="C377" s="135"/>
      <c r="D377" s="27"/>
      <c r="E377" s="27"/>
      <c r="F377" s="135"/>
      <c r="G377" s="27"/>
      <c r="H377" s="136"/>
      <c r="I377" s="136"/>
      <c r="J377" s="136"/>
      <c r="K377" s="136"/>
      <c r="L377" s="136"/>
      <c r="M377" s="136"/>
      <c r="N377" s="136"/>
      <c r="O377" s="136"/>
      <c r="P377" s="136"/>
      <c r="Q377" s="27"/>
      <c r="R377" s="136"/>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row>
    <row r="378" spans="1:44" ht="15.75" customHeight="1">
      <c r="A378" s="27"/>
      <c r="B378" s="27"/>
      <c r="C378" s="135"/>
      <c r="D378" s="27"/>
      <c r="E378" s="27"/>
      <c r="F378" s="135"/>
      <c r="G378" s="27"/>
      <c r="H378" s="136"/>
      <c r="I378" s="136"/>
      <c r="J378" s="136"/>
      <c r="K378" s="136"/>
      <c r="L378" s="136"/>
      <c r="M378" s="136"/>
      <c r="N378" s="136"/>
      <c r="O378" s="136"/>
      <c r="P378" s="136"/>
      <c r="Q378" s="27"/>
      <c r="R378" s="136"/>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row>
    <row r="379" spans="1:44" ht="15.75" customHeight="1">
      <c r="A379" s="27"/>
      <c r="B379" s="27"/>
      <c r="C379" s="135"/>
      <c r="D379" s="27"/>
      <c r="E379" s="27"/>
      <c r="F379" s="135"/>
      <c r="G379" s="27"/>
      <c r="H379" s="136"/>
      <c r="I379" s="136"/>
      <c r="J379" s="136"/>
      <c r="K379" s="136"/>
      <c r="L379" s="136"/>
      <c r="M379" s="136"/>
      <c r="N379" s="136"/>
      <c r="O379" s="136"/>
      <c r="P379" s="136"/>
      <c r="Q379" s="27"/>
      <c r="R379" s="136"/>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row>
    <row r="380" spans="1:44" ht="15.75" customHeight="1">
      <c r="A380" s="27"/>
      <c r="B380" s="27"/>
      <c r="C380" s="135"/>
      <c r="D380" s="27"/>
      <c r="E380" s="27"/>
      <c r="F380" s="135"/>
      <c r="G380" s="27"/>
      <c r="H380" s="136"/>
      <c r="I380" s="136"/>
      <c r="J380" s="136"/>
      <c r="K380" s="136"/>
      <c r="L380" s="136"/>
      <c r="M380" s="136"/>
      <c r="N380" s="136"/>
      <c r="O380" s="136"/>
      <c r="P380" s="136"/>
      <c r="Q380" s="27"/>
      <c r="R380" s="136"/>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row>
    <row r="381" spans="1:44" ht="15.75" customHeight="1">
      <c r="A381" s="27"/>
      <c r="B381" s="27"/>
      <c r="C381" s="135"/>
      <c r="D381" s="27"/>
      <c r="E381" s="27"/>
      <c r="F381" s="135"/>
      <c r="G381" s="27"/>
      <c r="H381" s="136"/>
      <c r="I381" s="136"/>
      <c r="J381" s="136"/>
      <c r="K381" s="136"/>
      <c r="L381" s="136"/>
      <c r="M381" s="136"/>
      <c r="N381" s="136"/>
      <c r="O381" s="136"/>
      <c r="P381" s="136"/>
      <c r="Q381" s="27"/>
      <c r="R381" s="136"/>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row>
    <row r="382" spans="1:44" ht="15.75" customHeight="1">
      <c r="A382" s="27"/>
      <c r="B382" s="27"/>
      <c r="C382" s="135"/>
      <c r="D382" s="27"/>
      <c r="E382" s="27"/>
      <c r="F382" s="135"/>
      <c r="G382" s="27"/>
      <c r="H382" s="136"/>
      <c r="I382" s="136"/>
      <c r="J382" s="136"/>
      <c r="K382" s="136"/>
      <c r="L382" s="136"/>
      <c r="M382" s="136"/>
      <c r="N382" s="136"/>
      <c r="O382" s="136"/>
      <c r="P382" s="136"/>
      <c r="Q382" s="27"/>
      <c r="R382" s="136"/>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row>
    <row r="383" spans="1:44" ht="15.75" customHeight="1">
      <c r="A383" s="27"/>
      <c r="B383" s="27"/>
      <c r="C383" s="135"/>
      <c r="D383" s="27"/>
      <c r="E383" s="27"/>
      <c r="F383" s="135"/>
      <c r="G383" s="27"/>
      <c r="H383" s="136"/>
      <c r="I383" s="136"/>
      <c r="J383" s="136"/>
      <c r="K383" s="136"/>
      <c r="L383" s="136"/>
      <c r="M383" s="136"/>
      <c r="N383" s="136"/>
      <c r="O383" s="136"/>
      <c r="P383" s="136"/>
      <c r="Q383" s="27"/>
      <c r="R383" s="136"/>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row>
    <row r="384" spans="1:44" ht="15.75" customHeight="1">
      <c r="A384" s="27"/>
      <c r="B384" s="27"/>
      <c r="C384" s="135"/>
      <c r="D384" s="27"/>
      <c r="E384" s="27"/>
      <c r="F384" s="135"/>
      <c r="G384" s="27"/>
      <c r="H384" s="136"/>
      <c r="I384" s="136"/>
      <c r="J384" s="136"/>
      <c r="K384" s="136"/>
      <c r="L384" s="136"/>
      <c r="M384" s="136"/>
      <c r="N384" s="136"/>
      <c r="O384" s="136"/>
      <c r="P384" s="136"/>
      <c r="Q384" s="27"/>
      <c r="R384" s="136"/>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row>
    <row r="385" spans="1:44" ht="15.75" customHeight="1">
      <c r="A385" s="27"/>
      <c r="B385" s="27"/>
      <c r="C385" s="135"/>
      <c r="D385" s="27"/>
      <c r="E385" s="27"/>
      <c r="F385" s="135"/>
      <c r="G385" s="27"/>
      <c r="H385" s="136"/>
      <c r="I385" s="136"/>
      <c r="J385" s="136"/>
      <c r="K385" s="136"/>
      <c r="L385" s="136"/>
      <c r="M385" s="136"/>
      <c r="N385" s="136"/>
      <c r="O385" s="136"/>
      <c r="P385" s="136"/>
      <c r="Q385" s="27"/>
      <c r="R385" s="136"/>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row>
    <row r="386" spans="1:44" ht="15.75" customHeight="1">
      <c r="A386" s="27"/>
      <c r="B386" s="27"/>
      <c r="C386" s="135"/>
      <c r="D386" s="27"/>
      <c r="E386" s="27"/>
      <c r="F386" s="135"/>
      <c r="G386" s="27"/>
      <c r="H386" s="136"/>
      <c r="I386" s="136"/>
      <c r="J386" s="136"/>
      <c r="K386" s="136"/>
      <c r="L386" s="136"/>
      <c r="M386" s="136"/>
      <c r="N386" s="136"/>
      <c r="O386" s="136"/>
      <c r="P386" s="136"/>
      <c r="Q386" s="27"/>
      <c r="R386" s="136"/>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row>
    <row r="387" spans="1:44" ht="15.75" customHeight="1">
      <c r="A387" s="27"/>
      <c r="B387" s="27"/>
      <c r="C387" s="135"/>
      <c r="D387" s="27"/>
      <c r="E387" s="27"/>
      <c r="F387" s="135"/>
      <c r="G387" s="27"/>
      <c r="H387" s="136"/>
      <c r="I387" s="136"/>
      <c r="J387" s="136"/>
      <c r="K387" s="136"/>
      <c r="L387" s="136"/>
      <c r="M387" s="136"/>
      <c r="N387" s="136"/>
      <c r="O387" s="136"/>
      <c r="P387" s="136"/>
      <c r="Q387" s="27"/>
      <c r="R387" s="136"/>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row>
    <row r="388" spans="1:44" ht="15.75" customHeight="1">
      <c r="A388" s="27"/>
      <c r="B388" s="27"/>
      <c r="C388" s="135"/>
      <c r="D388" s="27"/>
      <c r="E388" s="27"/>
      <c r="F388" s="135"/>
      <c r="G388" s="27"/>
      <c r="H388" s="136"/>
      <c r="I388" s="136"/>
      <c r="J388" s="136"/>
      <c r="K388" s="136"/>
      <c r="L388" s="136"/>
      <c r="M388" s="136"/>
      <c r="N388" s="136"/>
      <c r="O388" s="136"/>
      <c r="P388" s="136"/>
      <c r="Q388" s="27"/>
      <c r="R388" s="136"/>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row>
    <row r="389" spans="1:44" ht="15.75" customHeight="1">
      <c r="A389" s="27"/>
      <c r="B389" s="27"/>
      <c r="C389" s="135"/>
      <c r="D389" s="27"/>
      <c r="E389" s="27"/>
      <c r="F389" s="135"/>
      <c r="G389" s="27"/>
      <c r="H389" s="136"/>
      <c r="I389" s="136"/>
      <c r="J389" s="136"/>
      <c r="K389" s="136"/>
      <c r="L389" s="136"/>
      <c r="M389" s="136"/>
      <c r="N389" s="136"/>
      <c r="O389" s="136"/>
      <c r="P389" s="136"/>
      <c r="Q389" s="27"/>
      <c r="R389" s="136"/>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row>
    <row r="390" spans="1:44" ht="15.75" customHeight="1">
      <c r="A390" s="27"/>
      <c r="B390" s="27"/>
      <c r="C390" s="135"/>
      <c r="D390" s="27"/>
      <c r="E390" s="27"/>
      <c r="F390" s="135"/>
      <c r="G390" s="27"/>
      <c r="H390" s="136"/>
      <c r="I390" s="136"/>
      <c r="J390" s="136"/>
      <c r="K390" s="136"/>
      <c r="L390" s="136"/>
      <c r="M390" s="136"/>
      <c r="N390" s="136"/>
      <c r="O390" s="136"/>
      <c r="P390" s="136"/>
      <c r="Q390" s="27"/>
      <c r="R390" s="136"/>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row>
    <row r="391" spans="1:44" ht="15.75" customHeight="1">
      <c r="A391" s="27"/>
      <c r="B391" s="27"/>
      <c r="C391" s="135"/>
      <c r="D391" s="27"/>
      <c r="E391" s="27"/>
      <c r="F391" s="135"/>
      <c r="G391" s="27"/>
      <c r="H391" s="136"/>
      <c r="I391" s="136"/>
      <c r="J391" s="136"/>
      <c r="K391" s="136"/>
      <c r="L391" s="136"/>
      <c r="M391" s="136"/>
      <c r="N391" s="136"/>
      <c r="O391" s="136"/>
      <c r="P391" s="136"/>
      <c r="Q391" s="27"/>
      <c r="R391" s="136"/>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row>
    <row r="392" spans="1:44" ht="15.75" customHeight="1">
      <c r="A392" s="27"/>
      <c r="B392" s="27"/>
      <c r="C392" s="135"/>
      <c r="D392" s="27"/>
      <c r="E392" s="27"/>
      <c r="F392" s="135"/>
      <c r="G392" s="27"/>
      <c r="H392" s="136"/>
      <c r="I392" s="136"/>
      <c r="J392" s="136"/>
      <c r="K392" s="136"/>
      <c r="L392" s="136"/>
      <c r="M392" s="136"/>
      <c r="N392" s="136"/>
      <c r="O392" s="136"/>
      <c r="P392" s="136"/>
      <c r="Q392" s="27"/>
      <c r="R392" s="136"/>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row>
    <row r="393" spans="1:44" ht="15.75" customHeight="1">
      <c r="A393" s="27"/>
      <c r="B393" s="27"/>
      <c r="C393" s="135"/>
      <c r="D393" s="27"/>
      <c r="E393" s="27"/>
      <c r="F393" s="135"/>
      <c r="G393" s="27"/>
      <c r="H393" s="136"/>
      <c r="I393" s="136"/>
      <c r="J393" s="136"/>
      <c r="K393" s="136"/>
      <c r="L393" s="136"/>
      <c r="M393" s="136"/>
      <c r="N393" s="136"/>
      <c r="O393" s="136"/>
      <c r="P393" s="136"/>
      <c r="Q393" s="27"/>
      <c r="R393" s="136"/>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row>
    <row r="394" spans="1:44" ht="15.75" customHeight="1">
      <c r="A394" s="27"/>
      <c r="B394" s="27"/>
      <c r="C394" s="135"/>
      <c r="D394" s="27"/>
      <c r="E394" s="27"/>
      <c r="F394" s="135"/>
      <c r="G394" s="27"/>
      <c r="H394" s="136"/>
      <c r="I394" s="136"/>
      <c r="J394" s="136"/>
      <c r="K394" s="136"/>
      <c r="L394" s="136"/>
      <c r="M394" s="136"/>
      <c r="N394" s="136"/>
      <c r="O394" s="136"/>
      <c r="P394" s="136"/>
      <c r="Q394" s="27"/>
      <c r="R394" s="136"/>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row>
    <row r="395" spans="1:44" ht="15.75" customHeight="1">
      <c r="A395" s="27"/>
      <c r="B395" s="27"/>
      <c r="C395" s="135"/>
      <c r="D395" s="27"/>
      <c r="E395" s="27"/>
      <c r="F395" s="135"/>
      <c r="G395" s="27"/>
      <c r="H395" s="136"/>
      <c r="I395" s="136"/>
      <c r="J395" s="136"/>
      <c r="K395" s="136"/>
      <c r="L395" s="136"/>
      <c r="M395" s="136"/>
      <c r="N395" s="136"/>
      <c r="O395" s="136"/>
      <c r="P395" s="136"/>
      <c r="Q395" s="27"/>
      <c r="R395" s="136"/>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row>
    <row r="396" spans="1:44" ht="15.75" customHeight="1">
      <c r="A396" s="27"/>
      <c r="B396" s="27"/>
      <c r="C396" s="135"/>
      <c r="D396" s="27"/>
      <c r="E396" s="27"/>
      <c r="F396" s="135"/>
      <c r="G396" s="27"/>
      <c r="H396" s="136"/>
      <c r="I396" s="136"/>
      <c r="J396" s="136"/>
      <c r="K396" s="136"/>
      <c r="L396" s="136"/>
      <c r="M396" s="136"/>
      <c r="N396" s="136"/>
      <c r="O396" s="136"/>
      <c r="P396" s="136"/>
      <c r="Q396" s="27"/>
      <c r="R396" s="136"/>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row>
    <row r="397" spans="1:44" ht="15.75" customHeight="1">
      <c r="A397" s="27"/>
      <c r="B397" s="27"/>
      <c r="C397" s="135"/>
      <c r="D397" s="27"/>
      <c r="E397" s="27"/>
      <c r="F397" s="135"/>
      <c r="G397" s="27"/>
      <c r="H397" s="136"/>
      <c r="I397" s="136"/>
      <c r="J397" s="136"/>
      <c r="K397" s="136"/>
      <c r="L397" s="136"/>
      <c r="M397" s="136"/>
      <c r="N397" s="136"/>
      <c r="O397" s="136"/>
      <c r="P397" s="136"/>
      <c r="Q397" s="27"/>
      <c r="R397" s="136"/>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row>
    <row r="398" spans="1:44" ht="15.75" customHeight="1">
      <c r="A398" s="27"/>
      <c r="B398" s="27"/>
      <c r="C398" s="135"/>
      <c r="D398" s="27"/>
      <c r="E398" s="27"/>
      <c r="F398" s="135"/>
      <c r="G398" s="27"/>
      <c r="H398" s="136"/>
      <c r="I398" s="136"/>
      <c r="J398" s="136"/>
      <c r="K398" s="136"/>
      <c r="L398" s="136"/>
      <c r="M398" s="136"/>
      <c r="N398" s="136"/>
      <c r="O398" s="136"/>
      <c r="P398" s="136"/>
      <c r="Q398" s="27"/>
      <c r="R398" s="136"/>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row>
    <row r="399" spans="1:44" ht="15.75" customHeight="1">
      <c r="A399" s="27"/>
      <c r="B399" s="27"/>
      <c r="C399" s="135"/>
      <c r="D399" s="27"/>
      <c r="E399" s="27"/>
      <c r="F399" s="135"/>
      <c r="G399" s="27"/>
      <c r="H399" s="136"/>
      <c r="I399" s="136"/>
      <c r="J399" s="136"/>
      <c r="K399" s="136"/>
      <c r="L399" s="136"/>
      <c r="M399" s="136"/>
      <c r="N399" s="136"/>
      <c r="O399" s="136"/>
      <c r="P399" s="136"/>
      <c r="Q399" s="27"/>
      <c r="R399" s="136"/>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row>
    <row r="400" spans="1:44" ht="15.75" customHeight="1">
      <c r="A400" s="27"/>
      <c r="B400" s="27"/>
      <c r="C400" s="135"/>
      <c r="D400" s="27"/>
      <c r="E400" s="27"/>
      <c r="F400" s="135"/>
      <c r="G400" s="27"/>
      <c r="H400" s="136"/>
      <c r="I400" s="136"/>
      <c r="J400" s="136"/>
      <c r="K400" s="136"/>
      <c r="L400" s="136"/>
      <c r="M400" s="136"/>
      <c r="N400" s="136"/>
      <c r="O400" s="136"/>
      <c r="P400" s="136"/>
      <c r="Q400" s="27"/>
      <c r="R400" s="136"/>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row>
    <row r="401" spans="1:44" ht="15.75" customHeight="1">
      <c r="A401" s="27"/>
      <c r="B401" s="27"/>
      <c r="C401" s="135"/>
      <c r="D401" s="27"/>
      <c r="E401" s="27"/>
      <c r="F401" s="135"/>
      <c r="G401" s="27"/>
      <c r="H401" s="136"/>
      <c r="I401" s="136"/>
      <c r="J401" s="136"/>
      <c r="K401" s="136"/>
      <c r="L401" s="136"/>
      <c r="M401" s="136"/>
      <c r="N401" s="136"/>
      <c r="O401" s="136"/>
      <c r="P401" s="136"/>
      <c r="Q401" s="27"/>
      <c r="R401" s="136"/>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row>
    <row r="402" spans="1:44" ht="15.75" customHeight="1">
      <c r="A402" s="27"/>
      <c r="B402" s="27"/>
      <c r="C402" s="135"/>
      <c r="D402" s="27"/>
      <c r="E402" s="27"/>
      <c r="F402" s="135"/>
      <c r="G402" s="27"/>
      <c r="H402" s="136"/>
      <c r="I402" s="136"/>
      <c r="J402" s="136"/>
      <c r="K402" s="136"/>
      <c r="L402" s="136"/>
      <c r="M402" s="136"/>
      <c r="N402" s="136"/>
      <c r="O402" s="136"/>
      <c r="P402" s="136"/>
      <c r="Q402" s="27"/>
      <c r="R402" s="136"/>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row>
    <row r="403" spans="1:44" ht="15.75" customHeight="1">
      <c r="A403" s="27"/>
      <c r="B403" s="27"/>
      <c r="C403" s="135"/>
      <c r="D403" s="27"/>
      <c r="E403" s="27"/>
      <c r="F403" s="135"/>
      <c r="G403" s="27"/>
      <c r="H403" s="136"/>
      <c r="I403" s="136"/>
      <c r="J403" s="136"/>
      <c r="K403" s="136"/>
      <c r="L403" s="136"/>
      <c r="M403" s="136"/>
      <c r="N403" s="136"/>
      <c r="O403" s="136"/>
      <c r="P403" s="136"/>
      <c r="Q403" s="27"/>
      <c r="R403" s="136"/>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row>
    <row r="404" spans="1:44" ht="15.75" customHeight="1">
      <c r="A404" s="27"/>
      <c r="B404" s="27"/>
      <c r="C404" s="135"/>
      <c r="D404" s="27"/>
      <c r="E404" s="27"/>
      <c r="F404" s="135"/>
      <c r="G404" s="27"/>
      <c r="H404" s="136"/>
      <c r="I404" s="136"/>
      <c r="J404" s="136"/>
      <c r="K404" s="136"/>
      <c r="L404" s="136"/>
      <c r="M404" s="136"/>
      <c r="N404" s="136"/>
      <c r="O404" s="136"/>
      <c r="P404" s="136"/>
      <c r="Q404" s="27"/>
      <c r="R404" s="136"/>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row>
    <row r="405" spans="1:44" ht="15.75" customHeight="1">
      <c r="A405" s="27"/>
      <c r="B405" s="27"/>
      <c r="C405" s="135"/>
      <c r="D405" s="27"/>
      <c r="E405" s="27"/>
      <c r="F405" s="135"/>
      <c r="G405" s="27"/>
      <c r="H405" s="136"/>
      <c r="I405" s="136"/>
      <c r="J405" s="136"/>
      <c r="K405" s="136"/>
      <c r="L405" s="136"/>
      <c r="M405" s="136"/>
      <c r="N405" s="136"/>
      <c r="O405" s="136"/>
      <c r="P405" s="136"/>
      <c r="Q405" s="27"/>
      <c r="R405" s="136"/>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row>
    <row r="406" spans="1:44" ht="15.75" customHeight="1">
      <c r="A406" s="27"/>
      <c r="B406" s="27"/>
      <c r="C406" s="135"/>
      <c r="D406" s="27"/>
      <c r="E406" s="27"/>
      <c r="F406" s="135"/>
      <c r="G406" s="27"/>
      <c r="H406" s="136"/>
      <c r="I406" s="136"/>
      <c r="J406" s="136"/>
      <c r="K406" s="136"/>
      <c r="L406" s="136"/>
      <c r="M406" s="136"/>
      <c r="N406" s="136"/>
      <c r="O406" s="136"/>
      <c r="P406" s="136"/>
      <c r="Q406" s="27"/>
      <c r="R406" s="136"/>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row>
    <row r="407" spans="1:44" ht="15.75" customHeight="1">
      <c r="A407" s="27"/>
      <c r="B407" s="27"/>
      <c r="C407" s="135"/>
      <c r="D407" s="27"/>
      <c r="E407" s="27"/>
      <c r="F407" s="135"/>
      <c r="G407" s="27"/>
      <c r="H407" s="136"/>
      <c r="I407" s="136"/>
      <c r="J407" s="136"/>
      <c r="K407" s="136"/>
      <c r="L407" s="136"/>
      <c r="M407" s="136"/>
      <c r="N407" s="136"/>
      <c r="O407" s="136"/>
      <c r="P407" s="136"/>
      <c r="Q407" s="27"/>
      <c r="R407" s="136"/>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row>
    <row r="408" spans="1:44" ht="15.75" customHeight="1">
      <c r="A408" s="27"/>
      <c r="B408" s="27"/>
      <c r="C408" s="135"/>
      <c r="D408" s="27"/>
      <c r="E408" s="27"/>
      <c r="F408" s="135"/>
      <c r="G408" s="27"/>
      <c r="H408" s="136"/>
      <c r="I408" s="136"/>
      <c r="J408" s="136"/>
      <c r="K408" s="136"/>
      <c r="L408" s="136"/>
      <c r="M408" s="136"/>
      <c r="N408" s="136"/>
      <c r="O408" s="136"/>
      <c r="P408" s="136"/>
      <c r="Q408" s="27"/>
      <c r="R408" s="136"/>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row>
    <row r="409" spans="1:44" ht="15.75" customHeight="1">
      <c r="A409" s="27"/>
      <c r="B409" s="27"/>
      <c r="C409" s="135"/>
      <c r="D409" s="27"/>
      <c r="E409" s="27"/>
      <c r="F409" s="135"/>
      <c r="G409" s="27"/>
      <c r="H409" s="136"/>
      <c r="I409" s="136"/>
      <c r="J409" s="136"/>
      <c r="K409" s="136"/>
      <c r="L409" s="136"/>
      <c r="M409" s="136"/>
      <c r="N409" s="136"/>
      <c r="O409" s="136"/>
      <c r="P409" s="136"/>
      <c r="Q409" s="27"/>
      <c r="R409" s="136"/>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row>
    <row r="410" spans="1:44" ht="15.75" customHeight="1">
      <c r="A410" s="27"/>
      <c r="B410" s="27"/>
      <c r="C410" s="135"/>
      <c r="D410" s="27"/>
      <c r="E410" s="27"/>
      <c r="F410" s="135"/>
      <c r="G410" s="27"/>
      <c r="H410" s="136"/>
      <c r="I410" s="136"/>
      <c r="J410" s="136"/>
      <c r="K410" s="136"/>
      <c r="L410" s="136"/>
      <c r="M410" s="136"/>
      <c r="N410" s="136"/>
      <c r="O410" s="136"/>
      <c r="P410" s="136"/>
      <c r="Q410" s="27"/>
      <c r="R410" s="136"/>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row>
    <row r="411" spans="1:44" ht="15.75" customHeight="1">
      <c r="A411" s="27"/>
      <c r="B411" s="27"/>
      <c r="C411" s="135"/>
      <c r="D411" s="27"/>
      <c r="E411" s="27"/>
      <c r="F411" s="135"/>
      <c r="G411" s="27"/>
      <c r="H411" s="136"/>
      <c r="I411" s="136"/>
      <c r="J411" s="136"/>
      <c r="K411" s="136"/>
      <c r="L411" s="136"/>
      <c r="M411" s="136"/>
      <c r="N411" s="136"/>
      <c r="O411" s="136"/>
      <c r="P411" s="136"/>
      <c r="Q411" s="27"/>
      <c r="R411" s="136"/>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row>
    <row r="412" spans="1:44" ht="15.75" customHeight="1">
      <c r="A412" s="27"/>
      <c r="B412" s="27"/>
      <c r="C412" s="135"/>
      <c r="D412" s="27"/>
      <c r="E412" s="27"/>
      <c r="F412" s="135"/>
      <c r="G412" s="27"/>
      <c r="H412" s="136"/>
      <c r="I412" s="136"/>
      <c r="J412" s="136"/>
      <c r="K412" s="136"/>
      <c r="L412" s="136"/>
      <c r="M412" s="136"/>
      <c r="N412" s="136"/>
      <c r="O412" s="136"/>
      <c r="P412" s="136"/>
      <c r="Q412" s="27"/>
      <c r="R412" s="136"/>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row>
    <row r="413" spans="1:44" ht="15.75" customHeight="1">
      <c r="A413" s="27"/>
      <c r="B413" s="27"/>
      <c r="C413" s="135"/>
      <c r="D413" s="27"/>
      <c r="E413" s="27"/>
      <c r="F413" s="135"/>
      <c r="G413" s="27"/>
      <c r="H413" s="136"/>
      <c r="I413" s="136"/>
      <c r="J413" s="136"/>
      <c r="K413" s="136"/>
      <c r="L413" s="136"/>
      <c r="M413" s="136"/>
      <c r="N413" s="136"/>
      <c r="O413" s="136"/>
      <c r="P413" s="136"/>
      <c r="Q413" s="27"/>
      <c r="R413" s="136"/>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row>
    <row r="414" spans="1:44" ht="15.75" customHeight="1">
      <c r="A414" s="27"/>
      <c r="B414" s="27"/>
      <c r="C414" s="135"/>
      <c r="D414" s="27"/>
      <c r="E414" s="27"/>
      <c r="F414" s="135"/>
      <c r="G414" s="27"/>
      <c r="H414" s="136"/>
      <c r="I414" s="136"/>
      <c r="J414" s="136"/>
      <c r="K414" s="136"/>
      <c r="L414" s="136"/>
      <c r="M414" s="136"/>
      <c r="N414" s="136"/>
      <c r="O414" s="136"/>
      <c r="P414" s="136"/>
      <c r="Q414" s="27"/>
      <c r="R414" s="136"/>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row>
    <row r="415" spans="1:44" ht="15.75" customHeight="1">
      <c r="A415" s="27"/>
      <c r="B415" s="27"/>
      <c r="C415" s="135"/>
      <c r="D415" s="27"/>
      <c r="E415" s="27"/>
      <c r="F415" s="135"/>
      <c r="G415" s="27"/>
      <c r="H415" s="136"/>
      <c r="I415" s="136"/>
      <c r="J415" s="136"/>
      <c r="K415" s="136"/>
      <c r="L415" s="136"/>
      <c r="M415" s="136"/>
      <c r="N415" s="136"/>
      <c r="O415" s="136"/>
      <c r="P415" s="136"/>
      <c r="Q415" s="27"/>
      <c r="R415" s="136"/>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row>
    <row r="416" spans="1:44" ht="15.75" customHeight="1">
      <c r="A416" s="27"/>
      <c r="B416" s="27"/>
      <c r="C416" s="135"/>
      <c r="D416" s="27"/>
      <c r="E416" s="27"/>
      <c r="F416" s="135"/>
      <c r="G416" s="27"/>
      <c r="H416" s="136"/>
      <c r="I416" s="136"/>
      <c r="J416" s="136"/>
      <c r="K416" s="136"/>
      <c r="L416" s="136"/>
      <c r="M416" s="136"/>
      <c r="N416" s="136"/>
      <c r="O416" s="136"/>
      <c r="P416" s="136"/>
      <c r="Q416" s="27"/>
      <c r="R416" s="136"/>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row>
    <row r="417" spans="1:44" ht="15.75" customHeight="1">
      <c r="A417" s="27"/>
      <c r="B417" s="27"/>
      <c r="C417" s="135"/>
      <c r="D417" s="27"/>
      <c r="E417" s="27"/>
      <c r="F417" s="135"/>
      <c r="G417" s="27"/>
      <c r="H417" s="136"/>
      <c r="I417" s="136"/>
      <c r="J417" s="136"/>
      <c r="K417" s="136"/>
      <c r="L417" s="136"/>
      <c r="M417" s="136"/>
      <c r="N417" s="136"/>
      <c r="O417" s="136"/>
      <c r="P417" s="136"/>
      <c r="Q417" s="27"/>
      <c r="R417" s="136"/>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row>
    <row r="418" spans="1:44" ht="15.75" customHeight="1">
      <c r="A418" s="27"/>
      <c r="B418" s="27"/>
      <c r="C418" s="135"/>
      <c r="D418" s="27"/>
      <c r="E418" s="27"/>
      <c r="F418" s="135"/>
      <c r="G418" s="27"/>
      <c r="H418" s="136"/>
      <c r="I418" s="136"/>
      <c r="J418" s="136"/>
      <c r="K418" s="136"/>
      <c r="L418" s="136"/>
      <c r="M418" s="136"/>
      <c r="N418" s="136"/>
      <c r="O418" s="136"/>
      <c r="P418" s="136"/>
      <c r="Q418" s="27"/>
      <c r="R418" s="136"/>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row>
    <row r="419" spans="1:44" ht="15.75" customHeight="1">
      <c r="A419" s="27"/>
      <c r="B419" s="27"/>
      <c r="C419" s="135"/>
      <c r="D419" s="27"/>
      <c r="E419" s="27"/>
      <c r="F419" s="135"/>
      <c r="G419" s="27"/>
      <c r="H419" s="136"/>
      <c r="I419" s="136"/>
      <c r="J419" s="136"/>
      <c r="K419" s="136"/>
      <c r="L419" s="136"/>
      <c r="M419" s="136"/>
      <c r="N419" s="136"/>
      <c r="O419" s="136"/>
      <c r="P419" s="136"/>
      <c r="Q419" s="27"/>
      <c r="R419" s="136"/>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row>
    <row r="420" spans="1:44" ht="15.75" customHeight="1">
      <c r="A420" s="27"/>
      <c r="B420" s="27"/>
      <c r="C420" s="135"/>
      <c r="D420" s="27"/>
      <c r="E420" s="27"/>
      <c r="F420" s="135"/>
      <c r="G420" s="27"/>
      <c r="H420" s="136"/>
      <c r="I420" s="136"/>
      <c r="J420" s="136"/>
      <c r="K420" s="136"/>
      <c r="L420" s="136"/>
      <c r="M420" s="136"/>
      <c r="N420" s="136"/>
      <c r="O420" s="136"/>
      <c r="P420" s="136"/>
      <c r="Q420" s="27"/>
      <c r="R420" s="136"/>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row>
    <row r="421" spans="1:44" ht="15.75" customHeight="1">
      <c r="A421" s="27"/>
      <c r="B421" s="27"/>
      <c r="C421" s="135"/>
      <c r="D421" s="27"/>
      <c r="E421" s="27"/>
      <c r="F421" s="135"/>
      <c r="G421" s="27"/>
      <c r="H421" s="136"/>
      <c r="I421" s="136"/>
      <c r="J421" s="136"/>
      <c r="K421" s="136"/>
      <c r="L421" s="136"/>
      <c r="M421" s="136"/>
      <c r="N421" s="136"/>
      <c r="O421" s="136"/>
      <c r="P421" s="136"/>
      <c r="Q421" s="27"/>
      <c r="R421" s="136"/>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row>
    <row r="422" spans="1:44" ht="15.75" customHeight="1">
      <c r="A422" s="27"/>
      <c r="B422" s="27"/>
      <c r="C422" s="135"/>
      <c r="D422" s="27"/>
      <c r="E422" s="27"/>
      <c r="F422" s="135"/>
      <c r="G422" s="27"/>
      <c r="H422" s="136"/>
      <c r="I422" s="136"/>
      <c r="J422" s="136"/>
      <c r="K422" s="136"/>
      <c r="L422" s="136"/>
      <c r="M422" s="136"/>
      <c r="N422" s="136"/>
      <c r="O422" s="136"/>
      <c r="P422" s="136"/>
      <c r="Q422" s="27"/>
      <c r="R422" s="136"/>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row>
    <row r="423" spans="1:44" ht="15.75" customHeight="1">
      <c r="A423" s="27"/>
      <c r="B423" s="27"/>
      <c r="C423" s="135"/>
      <c r="D423" s="27"/>
      <c r="E423" s="27"/>
      <c r="F423" s="135"/>
      <c r="G423" s="27"/>
      <c r="H423" s="136"/>
      <c r="I423" s="136"/>
      <c r="J423" s="136"/>
      <c r="K423" s="136"/>
      <c r="L423" s="136"/>
      <c r="M423" s="136"/>
      <c r="N423" s="136"/>
      <c r="O423" s="136"/>
      <c r="P423" s="136"/>
      <c r="Q423" s="27"/>
      <c r="R423" s="136"/>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row>
    <row r="424" spans="1:44" ht="15.75" customHeight="1">
      <c r="A424" s="27"/>
      <c r="B424" s="27"/>
      <c r="C424" s="135"/>
      <c r="D424" s="27"/>
      <c r="E424" s="27"/>
      <c r="F424" s="135"/>
      <c r="G424" s="27"/>
      <c r="H424" s="136"/>
      <c r="I424" s="136"/>
      <c r="J424" s="136"/>
      <c r="K424" s="136"/>
      <c r="L424" s="136"/>
      <c r="M424" s="136"/>
      <c r="N424" s="136"/>
      <c r="O424" s="136"/>
      <c r="P424" s="136"/>
      <c r="Q424" s="27"/>
      <c r="R424" s="136"/>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row>
    <row r="425" spans="1:44" ht="15.75" customHeight="1">
      <c r="A425" s="27"/>
      <c r="B425" s="27"/>
      <c r="C425" s="135"/>
      <c r="D425" s="27"/>
      <c r="E425" s="27"/>
      <c r="F425" s="135"/>
      <c r="G425" s="27"/>
      <c r="H425" s="136"/>
      <c r="I425" s="136"/>
      <c r="J425" s="136"/>
      <c r="K425" s="136"/>
      <c r="L425" s="136"/>
      <c r="M425" s="136"/>
      <c r="N425" s="136"/>
      <c r="O425" s="136"/>
      <c r="P425" s="136"/>
      <c r="Q425" s="27"/>
      <c r="R425" s="136"/>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row>
    <row r="426" spans="1:44" ht="15.75" customHeight="1">
      <c r="A426" s="27"/>
      <c r="B426" s="27"/>
      <c r="C426" s="135"/>
      <c r="D426" s="27"/>
      <c r="E426" s="27"/>
      <c r="F426" s="135"/>
      <c r="G426" s="27"/>
      <c r="H426" s="136"/>
      <c r="I426" s="136"/>
      <c r="J426" s="136"/>
      <c r="K426" s="136"/>
      <c r="L426" s="136"/>
      <c r="M426" s="136"/>
      <c r="N426" s="136"/>
      <c r="O426" s="136"/>
      <c r="P426" s="136"/>
      <c r="Q426" s="27"/>
      <c r="R426" s="136"/>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row>
    <row r="427" spans="1:44" ht="15.75" customHeight="1">
      <c r="A427" s="27"/>
      <c r="B427" s="27"/>
      <c r="C427" s="135"/>
      <c r="D427" s="27"/>
      <c r="E427" s="27"/>
      <c r="F427" s="135"/>
      <c r="G427" s="27"/>
      <c r="H427" s="136"/>
      <c r="I427" s="136"/>
      <c r="J427" s="136"/>
      <c r="K427" s="136"/>
      <c r="L427" s="136"/>
      <c r="M427" s="136"/>
      <c r="N427" s="136"/>
      <c r="O427" s="136"/>
      <c r="P427" s="136"/>
      <c r="Q427" s="27"/>
      <c r="R427" s="136"/>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row>
    <row r="428" spans="1:44" ht="15.75" customHeight="1">
      <c r="A428" s="27"/>
      <c r="B428" s="27"/>
      <c r="C428" s="135"/>
      <c r="D428" s="27"/>
      <c r="E428" s="27"/>
      <c r="F428" s="135"/>
      <c r="G428" s="27"/>
      <c r="H428" s="136"/>
      <c r="I428" s="136"/>
      <c r="J428" s="136"/>
      <c r="K428" s="136"/>
      <c r="L428" s="136"/>
      <c r="M428" s="136"/>
      <c r="N428" s="136"/>
      <c r="O428" s="136"/>
      <c r="P428" s="136"/>
      <c r="Q428" s="27"/>
      <c r="R428" s="136"/>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row>
    <row r="429" spans="1:44" ht="15.75" customHeight="1">
      <c r="A429" s="27"/>
      <c r="B429" s="27"/>
      <c r="C429" s="135"/>
      <c r="D429" s="27"/>
      <c r="E429" s="27"/>
      <c r="F429" s="135"/>
      <c r="G429" s="27"/>
      <c r="H429" s="136"/>
      <c r="I429" s="136"/>
      <c r="J429" s="136"/>
      <c r="K429" s="136"/>
      <c r="L429" s="136"/>
      <c r="M429" s="136"/>
      <c r="N429" s="136"/>
      <c r="O429" s="136"/>
      <c r="P429" s="136"/>
      <c r="Q429" s="27"/>
      <c r="R429" s="136"/>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row>
    <row r="430" spans="1:44" ht="15.75" customHeight="1">
      <c r="A430" s="27"/>
      <c r="B430" s="27"/>
      <c r="C430" s="135"/>
      <c r="D430" s="27"/>
      <c r="E430" s="27"/>
      <c r="F430" s="135"/>
      <c r="G430" s="27"/>
      <c r="H430" s="136"/>
      <c r="I430" s="136"/>
      <c r="J430" s="136"/>
      <c r="K430" s="136"/>
      <c r="L430" s="136"/>
      <c r="M430" s="136"/>
      <c r="N430" s="136"/>
      <c r="O430" s="136"/>
      <c r="P430" s="136"/>
      <c r="Q430" s="27"/>
      <c r="R430" s="136"/>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row>
    <row r="431" spans="1:44" ht="15.75" customHeight="1">
      <c r="A431" s="27"/>
      <c r="B431" s="27"/>
      <c r="C431" s="135"/>
      <c r="D431" s="27"/>
      <c r="E431" s="27"/>
      <c r="F431" s="135"/>
      <c r="G431" s="27"/>
      <c r="H431" s="136"/>
      <c r="I431" s="136"/>
      <c r="J431" s="136"/>
      <c r="K431" s="136"/>
      <c r="L431" s="136"/>
      <c r="M431" s="136"/>
      <c r="N431" s="136"/>
      <c r="O431" s="136"/>
      <c r="P431" s="136"/>
      <c r="Q431" s="27"/>
      <c r="R431" s="136"/>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row>
    <row r="432" spans="1:44" ht="15.75" customHeight="1">
      <c r="A432" s="27"/>
      <c r="B432" s="27"/>
      <c r="C432" s="135"/>
      <c r="D432" s="27"/>
      <c r="E432" s="27"/>
      <c r="F432" s="135"/>
      <c r="G432" s="27"/>
      <c r="H432" s="136"/>
      <c r="I432" s="136"/>
      <c r="J432" s="136"/>
      <c r="K432" s="136"/>
      <c r="L432" s="136"/>
      <c r="M432" s="136"/>
      <c r="N432" s="136"/>
      <c r="O432" s="136"/>
      <c r="P432" s="136"/>
      <c r="Q432" s="27"/>
      <c r="R432" s="136"/>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row>
    <row r="433" spans="1:44" ht="15.75" customHeight="1">
      <c r="A433" s="27"/>
      <c r="B433" s="27"/>
      <c r="C433" s="135"/>
      <c r="D433" s="27"/>
      <c r="E433" s="27"/>
      <c r="F433" s="135"/>
      <c r="G433" s="27"/>
      <c r="H433" s="136"/>
      <c r="I433" s="136"/>
      <c r="J433" s="136"/>
      <c r="K433" s="136"/>
      <c r="L433" s="136"/>
      <c r="M433" s="136"/>
      <c r="N433" s="136"/>
      <c r="O433" s="136"/>
      <c r="P433" s="136"/>
      <c r="Q433" s="27"/>
      <c r="R433" s="136"/>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row>
    <row r="434" spans="1:44" ht="15.75" customHeight="1">
      <c r="A434" s="27"/>
      <c r="B434" s="27"/>
      <c r="C434" s="135"/>
      <c r="D434" s="27"/>
      <c r="E434" s="27"/>
      <c r="F434" s="135"/>
      <c r="G434" s="27"/>
      <c r="H434" s="136"/>
      <c r="I434" s="136"/>
      <c r="J434" s="136"/>
      <c r="K434" s="136"/>
      <c r="L434" s="136"/>
      <c r="M434" s="136"/>
      <c r="N434" s="136"/>
      <c r="O434" s="136"/>
      <c r="P434" s="136"/>
      <c r="Q434" s="27"/>
      <c r="R434" s="136"/>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row>
    <row r="435" spans="1:44" ht="15.75" customHeight="1">
      <c r="A435" s="27"/>
      <c r="B435" s="27"/>
      <c r="C435" s="135"/>
      <c r="D435" s="27"/>
      <c r="E435" s="27"/>
      <c r="F435" s="135"/>
      <c r="G435" s="27"/>
      <c r="H435" s="136"/>
      <c r="I435" s="136"/>
      <c r="J435" s="136"/>
      <c r="K435" s="136"/>
      <c r="L435" s="136"/>
      <c r="M435" s="136"/>
      <c r="N435" s="136"/>
      <c r="O435" s="136"/>
      <c r="P435" s="136"/>
      <c r="Q435" s="27"/>
      <c r="R435" s="136"/>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row>
    <row r="436" spans="1:44" ht="15.75" customHeight="1">
      <c r="A436" s="27"/>
      <c r="B436" s="27"/>
      <c r="C436" s="135"/>
      <c r="D436" s="27"/>
      <c r="E436" s="27"/>
      <c r="F436" s="135"/>
      <c r="G436" s="27"/>
      <c r="H436" s="136"/>
      <c r="I436" s="136"/>
      <c r="J436" s="136"/>
      <c r="K436" s="136"/>
      <c r="L436" s="136"/>
      <c r="M436" s="136"/>
      <c r="N436" s="136"/>
      <c r="O436" s="136"/>
      <c r="P436" s="136"/>
      <c r="Q436" s="27"/>
      <c r="R436" s="136"/>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row>
    <row r="437" spans="1:44" ht="15.75" customHeight="1">
      <c r="A437" s="27"/>
      <c r="B437" s="27"/>
      <c r="C437" s="135"/>
      <c r="D437" s="27"/>
      <c r="E437" s="27"/>
      <c r="F437" s="135"/>
      <c r="G437" s="27"/>
      <c r="H437" s="136"/>
      <c r="I437" s="136"/>
      <c r="J437" s="136"/>
      <c r="K437" s="136"/>
      <c r="L437" s="136"/>
      <c r="M437" s="136"/>
      <c r="N437" s="136"/>
      <c r="O437" s="136"/>
      <c r="P437" s="136"/>
      <c r="Q437" s="27"/>
      <c r="R437" s="136"/>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row>
    <row r="438" spans="1:44" ht="15.75" customHeight="1">
      <c r="A438" s="27"/>
      <c r="B438" s="27"/>
      <c r="C438" s="135"/>
      <c r="D438" s="27"/>
      <c r="E438" s="27"/>
      <c r="F438" s="135"/>
      <c r="G438" s="27"/>
      <c r="H438" s="136"/>
      <c r="I438" s="136"/>
      <c r="J438" s="136"/>
      <c r="K438" s="136"/>
      <c r="L438" s="136"/>
      <c r="M438" s="136"/>
      <c r="N438" s="136"/>
      <c r="O438" s="136"/>
      <c r="P438" s="136"/>
      <c r="Q438" s="27"/>
      <c r="R438" s="136"/>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row>
    <row r="439" spans="1:44" ht="15.75" customHeight="1">
      <c r="A439" s="27"/>
      <c r="B439" s="27"/>
      <c r="C439" s="135"/>
      <c r="D439" s="27"/>
      <c r="E439" s="27"/>
      <c r="F439" s="135"/>
      <c r="G439" s="27"/>
      <c r="H439" s="136"/>
      <c r="I439" s="136"/>
      <c r="J439" s="136"/>
      <c r="K439" s="136"/>
      <c r="L439" s="136"/>
      <c r="M439" s="136"/>
      <c r="N439" s="136"/>
      <c r="O439" s="136"/>
      <c r="P439" s="136"/>
      <c r="Q439" s="27"/>
      <c r="R439" s="136"/>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row>
    <row r="440" spans="1:44" ht="15.75" customHeight="1">
      <c r="A440" s="27"/>
      <c r="B440" s="27"/>
      <c r="C440" s="135"/>
      <c r="D440" s="27"/>
      <c r="E440" s="27"/>
      <c r="F440" s="135"/>
      <c r="G440" s="27"/>
      <c r="H440" s="136"/>
      <c r="I440" s="136"/>
      <c r="J440" s="136"/>
      <c r="K440" s="136"/>
      <c r="L440" s="136"/>
      <c r="M440" s="136"/>
      <c r="N440" s="136"/>
      <c r="O440" s="136"/>
      <c r="P440" s="136"/>
      <c r="Q440" s="27"/>
      <c r="R440" s="136"/>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row>
    <row r="441" spans="1:44" ht="15.75" customHeight="1">
      <c r="A441" s="27"/>
      <c r="B441" s="27"/>
      <c r="C441" s="135"/>
      <c r="D441" s="27"/>
      <c r="E441" s="27"/>
      <c r="F441" s="135"/>
      <c r="G441" s="27"/>
      <c r="H441" s="136"/>
      <c r="I441" s="136"/>
      <c r="J441" s="136"/>
      <c r="K441" s="136"/>
      <c r="L441" s="136"/>
      <c r="M441" s="136"/>
      <c r="N441" s="136"/>
      <c r="O441" s="136"/>
      <c r="P441" s="136"/>
      <c r="Q441" s="27"/>
      <c r="R441" s="136"/>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row>
    <row r="442" spans="1:44" ht="15.75" customHeight="1">
      <c r="A442" s="27"/>
      <c r="B442" s="27"/>
      <c r="C442" s="135"/>
      <c r="D442" s="27"/>
      <c r="E442" s="27"/>
      <c r="F442" s="135"/>
      <c r="G442" s="27"/>
      <c r="H442" s="136"/>
      <c r="I442" s="136"/>
      <c r="J442" s="136"/>
      <c r="K442" s="136"/>
      <c r="L442" s="136"/>
      <c r="M442" s="136"/>
      <c r="N442" s="136"/>
      <c r="O442" s="136"/>
      <c r="P442" s="136"/>
      <c r="Q442" s="27"/>
      <c r="R442" s="136"/>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row>
    <row r="443" spans="1:44" ht="15.75" customHeight="1">
      <c r="A443" s="27"/>
      <c r="B443" s="27"/>
      <c r="C443" s="135"/>
      <c r="D443" s="27"/>
      <c r="E443" s="27"/>
      <c r="F443" s="135"/>
      <c r="G443" s="27"/>
      <c r="H443" s="136"/>
      <c r="I443" s="136"/>
      <c r="J443" s="136"/>
      <c r="K443" s="136"/>
      <c r="L443" s="136"/>
      <c r="M443" s="136"/>
      <c r="N443" s="136"/>
      <c r="O443" s="136"/>
      <c r="P443" s="136"/>
      <c r="Q443" s="27"/>
      <c r="R443" s="136"/>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row>
    <row r="444" spans="1:44" ht="15.75" customHeight="1">
      <c r="A444" s="27"/>
      <c r="B444" s="27"/>
      <c r="C444" s="135"/>
      <c r="D444" s="27"/>
      <c r="E444" s="27"/>
      <c r="F444" s="135"/>
      <c r="G444" s="27"/>
      <c r="H444" s="136"/>
      <c r="I444" s="136"/>
      <c r="J444" s="136"/>
      <c r="K444" s="136"/>
      <c r="L444" s="136"/>
      <c r="M444" s="136"/>
      <c r="N444" s="136"/>
      <c r="O444" s="136"/>
      <c r="P444" s="136"/>
      <c r="Q444" s="27"/>
      <c r="R444" s="136"/>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row>
    <row r="445" spans="1:44" ht="15.75" customHeight="1">
      <c r="A445" s="27"/>
      <c r="B445" s="27"/>
      <c r="C445" s="135"/>
      <c r="D445" s="27"/>
      <c r="E445" s="27"/>
      <c r="F445" s="135"/>
      <c r="G445" s="27"/>
      <c r="H445" s="136"/>
      <c r="I445" s="136"/>
      <c r="J445" s="136"/>
      <c r="K445" s="136"/>
      <c r="L445" s="136"/>
      <c r="M445" s="136"/>
      <c r="N445" s="136"/>
      <c r="O445" s="136"/>
      <c r="P445" s="136"/>
      <c r="Q445" s="27"/>
      <c r="R445" s="136"/>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row>
    <row r="446" spans="1:44" ht="15.75" customHeight="1">
      <c r="A446" s="27"/>
      <c r="B446" s="27"/>
      <c r="C446" s="135"/>
      <c r="D446" s="27"/>
      <c r="E446" s="27"/>
      <c r="F446" s="135"/>
      <c r="G446" s="27"/>
      <c r="H446" s="136"/>
      <c r="I446" s="136"/>
      <c r="J446" s="136"/>
      <c r="K446" s="136"/>
      <c r="L446" s="136"/>
      <c r="M446" s="136"/>
      <c r="N446" s="136"/>
      <c r="O446" s="136"/>
      <c r="P446" s="136"/>
      <c r="Q446" s="27"/>
      <c r="R446" s="136"/>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row>
    <row r="447" spans="1:44" ht="15.75" customHeight="1">
      <c r="A447" s="27"/>
      <c r="B447" s="27"/>
      <c r="C447" s="135"/>
      <c r="D447" s="27"/>
      <c r="E447" s="27"/>
      <c r="F447" s="135"/>
      <c r="G447" s="27"/>
      <c r="H447" s="136"/>
      <c r="I447" s="136"/>
      <c r="J447" s="136"/>
      <c r="K447" s="136"/>
      <c r="L447" s="136"/>
      <c r="M447" s="136"/>
      <c r="N447" s="136"/>
      <c r="O447" s="136"/>
      <c r="P447" s="136"/>
      <c r="Q447" s="27"/>
      <c r="R447" s="136"/>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row>
    <row r="448" spans="1:44" ht="15.75" customHeight="1">
      <c r="A448" s="27"/>
      <c r="B448" s="27"/>
      <c r="C448" s="135"/>
      <c r="D448" s="27"/>
      <c r="E448" s="27"/>
      <c r="F448" s="135"/>
      <c r="G448" s="27"/>
      <c r="H448" s="136"/>
      <c r="I448" s="136"/>
      <c r="J448" s="136"/>
      <c r="K448" s="136"/>
      <c r="L448" s="136"/>
      <c r="M448" s="136"/>
      <c r="N448" s="136"/>
      <c r="O448" s="136"/>
      <c r="P448" s="136"/>
      <c r="Q448" s="27"/>
      <c r="R448" s="136"/>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row>
    <row r="449" spans="1:44" ht="15.75" customHeight="1">
      <c r="A449" s="27"/>
      <c r="B449" s="27"/>
      <c r="C449" s="135"/>
      <c r="D449" s="27"/>
      <c r="E449" s="27"/>
      <c r="F449" s="135"/>
      <c r="G449" s="27"/>
      <c r="H449" s="136"/>
      <c r="I449" s="136"/>
      <c r="J449" s="136"/>
      <c r="K449" s="136"/>
      <c r="L449" s="136"/>
      <c r="M449" s="136"/>
      <c r="N449" s="136"/>
      <c r="O449" s="136"/>
      <c r="P449" s="136"/>
      <c r="Q449" s="27"/>
      <c r="R449" s="136"/>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row>
    <row r="450" spans="1:44" ht="15.75" customHeight="1">
      <c r="A450" s="27"/>
      <c r="B450" s="27"/>
      <c r="C450" s="135"/>
      <c r="D450" s="27"/>
      <c r="E450" s="27"/>
      <c r="F450" s="135"/>
      <c r="G450" s="27"/>
      <c r="H450" s="136"/>
      <c r="I450" s="136"/>
      <c r="J450" s="136"/>
      <c r="K450" s="136"/>
      <c r="L450" s="136"/>
      <c r="M450" s="136"/>
      <c r="N450" s="136"/>
      <c r="O450" s="136"/>
      <c r="P450" s="136"/>
      <c r="Q450" s="27"/>
      <c r="R450" s="136"/>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row>
    <row r="451" spans="1:44" ht="15.75" customHeight="1">
      <c r="A451" s="27"/>
      <c r="B451" s="27"/>
      <c r="C451" s="135"/>
      <c r="D451" s="27"/>
      <c r="E451" s="27"/>
      <c r="F451" s="135"/>
      <c r="G451" s="27"/>
      <c r="H451" s="136"/>
      <c r="I451" s="136"/>
      <c r="J451" s="136"/>
      <c r="K451" s="136"/>
      <c r="L451" s="136"/>
      <c r="M451" s="136"/>
      <c r="N451" s="136"/>
      <c r="O451" s="136"/>
      <c r="P451" s="136"/>
      <c r="Q451" s="27"/>
      <c r="R451" s="136"/>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row>
    <row r="452" spans="1:44" ht="15.75" customHeight="1">
      <c r="A452" s="27"/>
      <c r="B452" s="27"/>
      <c r="C452" s="135"/>
      <c r="D452" s="27"/>
      <c r="E452" s="27"/>
      <c r="F452" s="135"/>
      <c r="G452" s="27"/>
      <c r="H452" s="136"/>
      <c r="I452" s="136"/>
      <c r="J452" s="136"/>
      <c r="K452" s="136"/>
      <c r="L452" s="136"/>
      <c r="M452" s="136"/>
      <c r="N452" s="136"/>
      <c r="O452" s="136"/>
      <c r="P452" s="136"/>
      <c r="Q452" s="27"/>
      <c r="R452" s="136"/>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row>
    <row r="453" spans="1:44" ht="15.75" customHeight="1">
      <c r="A453" s="27"/>
      <c r="B453" s="27"/>
      <c r="C453" s="135"/>
      <c r="D453" s="27"/>
      <c r="E453" s="27"/>
      <c r="F453" s="135"/>
      <c r="G453" s="27"/>
      <c r="H453" s="136"/>
      <c r="I453" s="136"/>
      <c r="J453" s="136"/>
      <c r="K453" s="136"/>
      <c r="L453" s="136"/>
      <c r="M453" s="136"/>
      <c r="N453" s="136"/>
      <c r="O453" s="136"/>
      <c r="P453" s="136"/>
      <c r="Q453" s="27"/>
      <c r="R453" s="136"/>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row>
    <row r="454" spans="1:44" ht="15.75" customHeight="1">
      <c r="A454" s="27"/>
      <c r="B454" s="27"/>
      <c r="C454" s="135"/>
      <c r="D454" s="27"/>
      <c r="E454" s="27"/>
      <c r="F454" s="135"/>
      <c r="G454" s="27"/>
      <c r="H454" s="136"/>
      <c r="I454" s="136"/>
      <c r="J454" s="136"/>
      <c r="K454" s="136"/>
      <c r="L454" s="136"/>
      <c r="M454" s="136"/>
      <c r="N454" s="136"/>
      <c r="O454" s="136"/>
      <c r="P454" s="136"/>
      <c r="Q454" s="27"/>
      <c r="R454" s="136"/>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row>
    <row r="455" spans="1:44" ht="15.75" customHeight="1">
      <c r="A455" s="27"/>
      <c r="B455" s="27"/>
      <c r="C455" s="135"/>
      <c r="D455" s="27"/>
      <c r="E455" s="27"/>
      <c r="F455" s="135"/>
      <c r="G455" s="27"/>
      <c r="H455" s="136"/>
      <c r="I455" s="136"/>
      <c r="J455" s="136"/>
      <c r="K455" s="136"/>
      <c r="L455" s="136"/>
      <c r="M455" s="136"/>
      <c r="N455" s="136"/>
      <c r="O455" s="136"/>
      <c r="P455" s="136"/>
      <c r="Q455" s="27"/>
      <c r="R455" s="136"/>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row>
    <row r="456" spans="1:44" ht="15.75" customHeight="1">
      <c r="A456" s="27"/>
      <c r="B456" s="27"/>
      <c r="C456" s="135"/>
      <c r="D456" s="27"/>
      <c r="E456" s="27"/>
      <c r="F456" s="135"/>
      <c r="G456" s="27"/>
      <c r="H456" s="136"/>
      <c r="I456" s="136"/>
      <c r="J456" s="136"/>
      <c r="K456" s="136"/>
      <c r="L456" s="136"/>
      <c r="M456" s="136"/>
      <c r="N456" s="136"/>
      <c r="O456" s="136"/>
      <c r="P456" s="136"/>
      <c r="Q456" s="27"/>
      <c r="R456" s="136"/>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row>
    <row r="457" spans="1:44" ht="15.75" customHeight="1">
      <c r="A457" s="27"/>
      <c r="B457" s="27"/>
      <c r="C457" s="135"/>
      <c r="D457" s="27"/>
      <c r="E457" s="27"/>
      <c r="F457" s="135"/>
      <c r="G457" s="27"/>
      <c r="H457" s="136"/>
      <c r="I457" s="136"/>
      <c r="J457" s="136"/>
      <c r="K457" s="136"/>
      <c r="L457" s="136"/>
      <c r="M457" s="136"/>
      <c r="N457" s="136"/>
      <c r="O457" s="136"/>
      <c r="P457" s="136"/>
      <c r="Q457" s="27"/>
      <c r="R457" s="136"/>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row>
    <row r="458" spans="1:44" ht="15.75" customHeight="1">
      <c r="A458" s="27"/>
      <c r="B458" s="27"/>
      <c r="C458" s="135"/>
      <c r="D458" s="27"/>
      <c r="E458" s="27"/>
      <c r="F458" s="135"/>
      <c r="G458" s="27"/>
      <c r="H458" s="136"/>
      <c r="I458" s="136"/>
      <c r="J458" s="136"/>
      <c r="K458" s="136"/>
      <c r="L458" s="136"/>
      <c r="M458" s="136"/>
      <c r="N458" s="136"/>
      <c r="O458" s="136"/>
      <c r="P458" s="136"/>
      <c r="Q458" s="27"/>
      <c r="R458" s="136"/>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row>
    <row r="459" spans="1:44" ht="15.75" customHeight="1">
      <c r="A459" s="27"/>
      <c r="B459" s="27"/>
      <c r="C459" s="135"/>
      <c r="D459" s="27"/>
      <c r="E459" s="27"/>
      <c r="F459" s="135"/>
      <c r="G459" s="27"/>
      <c r="H459" s="136"/>
      <c r="I459" s="136"/>
      <c r="J459" s="136"/>
      <c r="K459" s="136"/>
      <c r="L459" s="136"/>
      <c r="M459" s="136"/>
      <c r="N459" s="136"/>
      <c r="O459" s="136"/>
      <c r="P459" s="136"/>
      <c r="Q459" s="27"/>
      <c r="R459" s="136"/>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row>
    <row r="460" spans="1:44" ht="15.75" customHeight="1">
      <c r="A460" s="27"/>
      <c r="B460" s="27"/>
      <c r="C460" s="135"/>
      <c r="D460" s="27"/>
      <c r="E460" s="27"/>
      <c r="F460" s="135"/>
      <c r="G460" s="27"/>
      <c r="H460" s="136"/>
      <c r="I460" s="136"/>
      <c r="J460" s="136"/>
      <c r="K460" s="136"/>
      <c r="L460" s="136"/>
      <c r="M460" s="136"/>
      <c r="N460" s="136"/>
      <c r="O460" s="136"/>
      <c r="P460" s="136"/>
      <c r="Q460" s="27"/>
      <c r="R460" s="136"/>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row>
    <row r="461" spans="1:44" ht="15.75" customHeight="1">
      <c r="A461" s="27"/>
      <c r="B461" s="27"/>
      <c r="C461" s="135"/>
      <c r="D461" s="27"/>
      <c r="E461" s="27"/>
      <c r="F461" s="135"/>
      <c r="G461" s="27"/>
      <c r="H461" s="136"/>
      <c r="I461" s="136"/>
      <c r="J461" s="136"/>
      <c r="K461" s="136"/>
      <c r="L461" s="136"/>
      <c r="M461" s="136"/>
      <c r="N461" s="136"/>
      <c r="O461" s="136"/>
      <c r="P461" s="136"/>
      <c r="Q461" s="27"/>
      <c r="R461" s="136"/>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row>
    <row r="462" spans="1:44" ht="15.75" customHeight="1">
      <c r="A462" s="27"/>
      <c r="B462" s="27"/>
      <c r="C462" s="135"/>
      <c r="D462" s="27"/>
      <c r="E462" s="27"/>
      <c r="F462" s="135"/>
      <c r="G462" s="27"/>
      <c r="H462" s="136"/>
      <c r="I462" s="136"/>
      <c r="J462" s="136"/>
      <c r="K462" s="136"/>
      <c r="L462" s="136"/>
      <c r="M462" s="136"/>
      <c r="N462" s="136"/>
      <c r="O462" s="136"/>
      <c r="P462" s="136"/>
      <c r="Q462" s="27"/>
      <c r="R462" s="136"/>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row>
    <row r="463" spans="1:44" ht="15.75" customHeight="1">
      <c r="A463" s="27"/>
      <c r="B463" s="27"/>
      <c r="C463" s="135"/>
      <c r="D463" s="27"/>
      <c r="E463" s="27"/>
      <c r="F463" s="135"/>
      <c r="G463" s="27"/>
      <c r="H463" s="136"/>
      <c r="I463" s="136"/>
      <c r="J463" s="136"/>
      <c r="K463" s="136"/>
      <c r="L463" s="136"/>
      <c r="M463" s="136"/>
      <c r="N463" s="136"/>
      <c r="O463" s="136"/>
      <c r="P463" s="136"/>
      <c r="Q463" s="27"/>
      <c r="R463" s="136"/>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row>
    <row r="464" spans="1:44" ht="15.75" customHeight="1">
      <c r="A464" s="27"/>
      <c r="B464" s="27"/>
      <c r="C464" s="135"/>
      <c r="D464" s="27"/>
      <c r="E464" s="27"/>
      <c r="F464" s="135"/>
      <c r="G464" s="27"/>
      <c r="H464" s="136"/>
      <c r="I464" s="136"/>
      <c r="J464" s="136"/>
      <c r="K464" s="136"/>
      <c r="L464" s="136"/>
      <c r="M464" s="136"/>
      <c r="N464" s="136"/>
      <c r="O464" s="136"/>
      <c r="P464" s="136"/>
      <c r="Q464" s="27"/>
      <c r="R464" s="136"/>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row>
    <row r="465" spans="1:44" ht="15.75" customHeight="1">
      <c r="A465" s="27"/>
      <c r="B465" s="27"/>
      <c r="C465" s="135"/>
      <c r="D465" s="27"/>
      <c r="E465" s="27"/>
      <c r="F465" s="135"/>
      <c r="G465" s="27"/>
      <c r="H465" s="136"/>
      <c r="I465" s="136"/>
      <c r="J465" s="136"/>
      <c r="K465" s="136"/>
      <c r="L465" s="136"/>
      <c r="M465" s="136"/>
      <c r="N465" s="136"/>
      <c r="O465" s="136"/>
      <c r="P465" s="136"/>
      <c r="Q465" s="27"/>
      <c r="R465" s="136"/>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row>
    <row r="466" spans="1:44" ht="15.75" customHeight="1">
      <c r="A466" s="27"/>
      <c r="B466" s="27"/>
      <c r="C466" s="135"/>
      <c r="D466" s="27"/>
      <c r="E466" s="27"/>
      <c r="F466" s="135"/>
      <c r="G466" s="27"/>
      <c r="H466" s="136"/>
      <c r="I466" s="136"/>
      <c r="J466" s="136"/>
      <c r="K466" s="136"/>
      <c r="L466" s="136"/>
      <c r="M466" s="136"/>
      <c r="N466" s="136"/>
      <c r="O466" s="136"/>
      <c r="P466" s="136"/>
      <c r="Q466" s="27"/>
      <c r="R466" s="136"/>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row>
    <row r="467" spans="1:44" ht="15.75" customHeight="1">
      <c r="A467" s="27"/>
      <c r="B467" s="27"/>
      <c r="C467" s="135"/>
      <c r="D467" s="27"/>
      <c r="E467" s="27"/>
      <c r="F467" s="135"/>
      <c r="G467" s="27"/>
      <c r="H467" s="136"/>
      <c r="I467" s="136"/>
      <c r="J467" s="136"/>
      <c r="K467" s="136"/>
      <c r="L467" s="136"/>
      <c r="M467" s="136"/>
      <c r="N467" s="136"/>
      <c r="O467" s="136"/>
      <c r="P467" s="136"/>
      <c r="Q467" s="27"/>
      <c r="R467" s="136"/>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row>
    <row r="468" spans="1:44" ht="15.75" customHeight="1">
      <c r="A468" s="27"/>
      <c r="B468" s="27"/>
      <c r="C468" s="135"/>
      <c r="D468" s="27"/>
      <c r="E468" s="27"/>
      <c r="F468" s="135"/>
      <c r="G468" s="27"/>
      <c r="H468" s="136"/>
      <c r="I468" s="136"/>
      <c r="J468" s="136"/>
      <c r="K468" s="136"/>
      <c r="L468" s="136"/>
      <c r="M468" s="136"/>
      <c r="N468" s="136"/>
      <c r="O468" s="136"/>
      <c r="P468" s="136"/>
      <c r="Q468" s="27"/>
      <c r="R468" s="136"/>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row>
    <row r="469" spans="1:44" ht="15.75" customHeight="1">
      <c r="A469" s="27"/>
      <c r="B469" s="27"/>
      <c r="C469" s="135"/>
      <c r="D469" s="27"/>
      <c r="E469" s="27"/>
      <c r="F469" s="135"/>
      <c r="G469" s="27"/>
      <c r="H469" s="136"/>
      <c r="I469" s="136"/>
      <c r="J469" s="136"/>
      <c r="K469" s="136"/>
      <c r="L469" s="136"/>
      <c r="M469" s="136"/>
      <c r="N469" s="136"/>
      <c r="O469" s="136"/>
      <c r="P469" s="136"/>
      <c r="Q469" s="27"/>
      <c r="R469" s="136"/>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row>
    <row r="470" spans="1:44" ht="15.75" customHeight="1">
      <c r="A470" s="27"/>
      <c r="B470" s="27"/>
      <c r="C470" s="135"/>
      <c r="D470" s="27"/>
      <c r="E470" s="27"/>
      <c r="F470" s="135"/>
      <c r="G470" s="27"/>
      <c r="H470" s="136"/>
      <c r="I470" s="136"/>
      <c r="J470" s="136"/>
      <c r="K470" s="136"/>
      <c r="L470" s="136"/>
      <c r="M470" s="136"/>
      <c r="N470" s="136"/>
      <c r="O470" s="136"/>
      <c r="P470" s="136"/>
      <c r="Q470" s="27"/>
      <c r="R470" s="136"/>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row>
    <row r="471" spans="1:44" ht="15.75" customHeight="1">
      <c r="A471" s="27"/>
      <c r="B471" s="27"/>
      <c r="C471" s="135"/>
      <c r="D471" s="27"/>
      <c r="E471" s="27"/>
      <c r="F471" s="135"/>
      <c r="G471" s="27"/>
      <c r="H471" s="136"/>
      <c r="I471" s="136"/>
      <c r="J471" s="136"/>
      <c r="K471" s="136"/>
      <c r="L471" s="136"/>
      <c r="M471" s="136"/>
      <c r="N471" s="136"/>
      <c r="O471" s="136"/>
      <c r="P471" s="136"/>
      <c r="Q471" s="27"/>
      <c r="R471" s="136"/>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row>
    <row r="472" spans="1:44" ht="15.75" customHeight="1">
      <c r="A472" s="27"/>
      <c r="B472" s="27"/>
      <c r="C472" s="135"/>
      <c r="D472" s="27"/>
      <c r="E472" s="27"/>
      <c r="F472" s="135"/>
      <c r="G472" s="27"/>
      <c r="H472" s="136"/>
      <c r="I472" s="136"/>
      <c r="J472" s="136"/>
      <c r="K472" s="136"/>
      <c r="L472" s="136"/>
      <c r="M472" s="136"/>
      <c r="N472" s="136"/>
      <c r="O472" s="136"/>
      <c r="P472" s="136"/>
      <c r="Q472" s="27"/>
      <c r="R472" s="136"/>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row>
    <row r="473" spans="1:44" ht="15.75" customHeight="1">
      <c r="A473" s="27"/>
      <c r="B473" s="27"/>
      <c r="C473" s="135"/>
      <c r="D473" s="27"/>
      <c r="E473" s="27"/>
      <c r="F473" s="135"/>
      <c r="G473" s="27"/>
      <c r="H473" s="136"/>
      <c r="I473" s="136"/>
      <c r="J473" s="136"/>
      <c r="K473" s="136"/>
      <c r="L473" s="136"/>
      <c r="M473" s="136"/>
      <c r="N473" s="136"/>
      <c r="O473" s="136"/>
      <c r="P473" s="136"/>
      <c r="Q473" s="27"/>
      <c r="R473" s="136"/>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row>
    <row r="474" spans="1:44" ht="15.75" customHeight="1">
      <c r="A474" s="27"/>
      <c r="B474" s="27"/>
      <c r="C474" s="135"/>
      <c r="D474" s="27"/>
      <c r="E474" s="27"/>
      <c r="F474" s="135"/>
      <c r="G474" s="27"/>
      <c r="H474" s="136"/>
      <c r="I474" s="136"/>
      <c r="J474" s="136"/>
      <c r="K474" s="136"/>
      <c r="L474" s="136"/>
      <c r="M474" s="136"/>
      <c r="N474" s="136"/>
      <c r="O474" s="136"/>
      <c r="P474" s="136"/>
      <c r="Q474" s="27"/>
      <c r="R474" s="136"/>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row>
    <row r="475" spans="1:44" ht="15.75" customHeight="1">
      <c r="A475" s="27"/>
      <c r="B475" s="27"/>
      <c r="C475" s="135"/>
      <c r="D475" s="27"/>
      <c r="E475" s="27"/>
      <c r="F475" s="135"/>
      <c r="G475" s="27"/>
      <c r="H475" s="136"/>
      <c r="I475" s="136"/>
      <c r="J475" s="136"/>
      <c r="K475" s="136"/>
      <c r="L475" s="136"/>
      <c r="M475" s="136"/>
      <c r="N475" s="136"/>
      <c r="O475" s="136"/>
      <c r="P475" s="136"/>
      <c r="Q475" s="27"/>
      <c r="R475" s="136"/>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row>
    <row r="476" spans="1:44" ht="15.75" customHeight="1">
      <c r="A476" s="27"/>
      <c r="B476" s="27"/>
      <c r="C476" s="135"/>
      <c r="D476" s="27"/>
      <c r="E476" s="27"/>
      <c r="F476" s="135"/>
      <c r="G476" s="27"/>
      <c r="H476" s="136"/>
      <c r="I476" s="136"/>
      <c r="J476" s="136"/>
      <c r="K476" s="136"/>
      <c r="L476" s="136"/>
      <c r="M476" s="136"/>
      <c r="N476" s="136"/>
      <c r="O476" s="136"/>
      <c r="P476" s="136"/>
      <c r="Q476" s="27"/>
      <c r="R476" s="136"/>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row>
    <row r="477" spans="1:44" ht="15.75" customHeight="1">
      <c r="A477" s="27"/>
      <c r="B477" s="27"/>
      <c r="C477" s="135"/>
      <c r="D477" s="27"/>
      <c r="E477" s="27"/>
      <c r="F477" s="135"/>
      <c r="G477" s="27"/>
      <c r="H477" s="136"/>
      <c r="I477" s="136"/>
      <c r="J477" s="136"/>
      <c r="K477" s="136"/>
      <c r="L477" s="136"/>
      <c r="M477" s="136"/>
      <c r="N477" s="136"/>
      <c r="O477" s="136"/>
      <c r="P477" s="136"/>
      <c r="Q477" s="27"/>
      <c r="R477" s="136"/>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row>
    <row r="478" spans="1:44" ht="15.75" customHeight="1">
      <c r="A478" s="27"/>
      <c r="B478" s="27"/>
      <c r="C478" s="135"/>
      <c r="D478" s="27"/>
      <c r="E478" s="27"/>
      <c r="F478" s="135"/>
      <c r="G478" s="27"/>
      <c r="H478" s="136"/>
      <c r="I478" s="136"/>
      <c r="J478" s="136"/>
      <c r="K478" s="136"/>
      <c r="L478" s="136"/>
      <c r="M478" s="136"/>
      <c r="N478" s="136"/>
      <c r="O478" s="136"/>
      <c r="P478" s="136"/>
      <c r="Q478" s="27"/>
      <c r="R478" s="136"/>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row>
    <row r="479" spans="1:44" ht="15.75" customHeight="1">
      <c r="A479" s="27"/>
      <c r="B479" s="27"/>
      <c r="C479" s="135"/>
      <c r="D479" s="27"/>
      <c r="E479" s="27"/>
      <c r="F479" s="135"/>
      <c r="G479" s="27"/>
      <c r="H479" s="136"/>
      <c r="I479" s="136"/>
      <c r="J479" s="136"/>
      <c r="K479" s="136"/>
      <c r="L479" s="136"/>
      <c r="M479" s="136"/>
      <c r="N479" s="136"/>
      <c r="O479" s="136"/>
      <c r="P479" s="136"/>
      <c r="Q479" s="27"/>
      <c r="R479" s="136"/>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row>
    <row r="480" spans="1:44" ht="15.75" customHeight="1">
      <c r="A480" s="27"/>
      <c r="B480" s="27"/>
      <c r="C480" s="135"/>
      <c r="D480" s="27"/>
      <c r="E480" s="27"/>
      <c r="F480" s="135"/>
      <c r="G480" s="27"/>
      <c r="H480" s="136"/>
      <c r="I480" s="136"/>
      <c r="J480" s="136"/>
      <c r="K480" s="136"/>
      <c r="L480" s="136"/>
      <c r="M480" s="136"/>
      <c r="N480" s="136"/>
      <c r="O480" s="136"/>
      <c r="P480" s="136"/>
      <c r="Q480" s="27"/>
      <c r="R480" s="136"/>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row>
    <row r="481" spans="1:44" ht="15.75" customHeight="1">
      <c r="A481" s="27"/>
      <c r="B481" s="27"/>
      <c r="C481" s="135"/>
      <c r="D481" s="27"/>
      <c r="E481" s="27"/>
      <c r="F481" s="135"/>
      <c r="G481" s="27"/>
      <c r="H481" s="136"/>
      <c r="I481" s="136"/>
      <c r="J481" s="136"/>
      <c r="K481" s="136"/>
      <c r="L481" s="136"/>
      <c r="M481" s="136"/>
      <c r="N481" s="136"/>
      <c r="O481" s="136"/>
      <c r="P481" s="136"/>
      <c r="Q481" s="27"/>
      <c r="R481" s="136"/>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row>
    <row r="482" spans="1:44" ht="15.75" customHeight="1">
      <c r="A482" s="27"/>
      <c r="B482" s="27"/>
      <c r="C482" s="135"/>
      <c r="D482" s="27"/>
      <c r="E482" s="27"/>
      <c r="F482" s="135"/>
      <c r="G482" s="27"/>
      <c r="H482" s="136"/>
      <c r="I482" s="136"/>
      <c r="J482" s="136"/>
      <c r="K482" s="136"/>
      <c r="L482" s="136"/>
      <c r="M482" s="136"/>
      <c r="N482" s="136"/>
      <c r="O482" s="136"/>
      <c r="P482" s="136"/>
      <c r="Q482" s="27"/>
      <c r="R482" s="136"/>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row>
    <row r="483" spans="1:44" ht="15.75" customHeight="1">
      <c r="A483" s="27"/>
      <c r="B483" s="27"/>
      <c r="C483" s="135"/>
      <c r="D483" s="27"/>
      <c r="E483" s="27"/>
      <c r="F483" s="135"/>
      <c r="G483" s="27"/>
      <c r="H483" s="136"/>
      <c r="I483" s="136"/>
      <c r="J483" s="136"/>
      <c r="K483" s="136"/>
      <c r="L483" s="136"/>
      <c r="M483" s="136"/>
      <c r="N483" s="136"/>
      <c r="O483" s="136"/>
      <c r="P483" s="136"/>
      <c r="Q483" s="27"/>
      <c r="R483" s="136"/>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row>
    <row r="484" spans="1:44" ht="15.75" customHeight="1">
      <c r="A484" s="27"/>
      <c r="B484" s="27"/>
      <c r="C484" s="135"/>
      <c r="D484" s="27"/>
      <c r="E484" s="27"/>
      <c r="F484" s="135"/>
      <c r="G484" s="27"/>
      <c r="H484" s="136"/>
      <c r="I484" s="136"/>
      <c r="J484" s="136"/>
      <c r="K484" s="136"/>
      <c r="L484" s="136"/>
      <c r="M484" s="136"/>
      <c r="N484" s="136"/>
      <c r="O484" s="136"/>
      <c r="P484" s="136"/>
      <c r="Q484" s="27"/>
      <c r="R484" s="136"/>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row>
    <row r="485" spans="1:44" ht="15.75" customHeight="1">
      <c r="A485" s="27"/>
      <c r="B485" s="27"/>
      <c r="C485" s="135"/>
      <c r="D485" s="27"/>
      <c r="E485" s="27"/>
      <c r="F485" s="135"/>
      <c r="G485" s="27"/>
      <c r="H485" s="136"/>
      <c r="I485" s="136"/>
      <c r="J485" s="136"/>
      <c r="K485" s="136"/>
      <c r="L485" s="136"/>
      <c r="M485" s="136"/>
      <c r="N485" s="136"/>
      <c r="O485" s="136"/>
      <c r="P485" s="136"/>
      <c r="Q485" s="27"/>
      <c r="R485" s="136"/>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row>
    <row r="486" spans="1:44" ht="15.75" customHeight="1">
      <c r="A486" s="27"/>
      <c r="B486" s="27"/>
      <c r="C486" s="135"/>
      <c r="D486" s="27"/>
      <c r="E486" s="27"/>
      <c r="F486" s="135"/>
      <c r="G486" s="27"/>
      <c r="H486" s="136"/>
      <c r="I486" s="136"/>
      <c r="J486" s="136"/>
      <c r="K486" s="136"/>
      <c r="L486" s="136"/>
      <c r="M486" s="136"/>
      <c r="N486" s="136"/>
      <c r="O486" s="136"/>
      <c r="P486" s="136"/>
      <c r="Q486" s="27"/>
      <c r="R486" s="136"/>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row>
    <row r="487" spans="1:44" ht="15.75" customHeight="1">
      <c r="A487" s="27"/>
      <c r="B487" s="27"/>
      <c r="C487" s="135"/>
      <c r="D487" s="27"/>
      <c r="E487" s="27"/>
      <c r="F487" s="135"/>
      <c r="G487" s="27"/>
      <c r="H487" s="136"/>
      <c r="I487" s="136"/>
      <c r="J487" s="136"/>
      <c r="K487" s="136"/>
      <c r="L487" s="136"/>
      <c r="M487" s="136"/>
      <c r="N487" s="136"/>
      <c r="O487" s="136"/>
      <c r="P487" s="136"/>
      <c r="Q487" s="27"/>
      <c r="R487" s="136"/>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row>
    <row r="488" spans="1:44" ht="15.75" customHeight="1">
      <c r="A488" s="27"/>
      <c r="B488" s="27"/>
      <c r="C488" s="135"/>
      <c r="D488" s="27"/>
      <c r="E488" s="27"/>
      <c r="F488" s="135"/>
      <c r="G488" s="27"/>
      <c r="H488" s="136"/>
      <c r="I488" s="136"/>
      <c r="J488" s="136"/>
      <c r="K488" s="136"/>
      <c r="L488" s="136"/>
      <c r="M488" s="136"/>
      <c r="N488" s="136"/>
      <c r="O488" s="136"/>
      <c r="P488" s="136"/>
      <c r="Q488" s="27"/>
      <c r="R488" s="136"/>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row>
    <row r="489" spans="1:44" ht="15.75" customHeight="1">
      <c r="A489" s="27"/>
      <c r="B489" s="27"/>
      <c r="C489" s="135"/>
      <c r="D489" s="27"/>
      <c r="E489" s="27"/>
      <c r="F489" s="135"/>
      <c r="G489" s="27"/>
      <c r="H489" s="136"/>
      <c r="I489" s="136"/>
      <c r="J489" s="136"/>
      <c r="K489" s="136"/>
      <c r="L489" s="136"/>
      <c r="M489" s="136"/>
      <c r="N489" s="136"/>
      <c r="O489" s="136"/>
      <c r="P489" s="136"/>
      <c r="Q489" s="27"/>
      <c r="R489" s="136"/>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row>
    <row r="490" spans="1:44" ht="15.75" customHeight="1">
      <c r="A490" s="27"/>
      <c r="B490" s="27"/>
      <c r="C490" s="135"/>
      <c r="D490" s="27"/>
      <c r="E490" s="27"/>
      <c r="F490" s="135"/>
      <c r="G490" s="27"/>
      <c r="H490" s="136"/>
      <c r="I490" s="136"/>
      <c r="J490" s="136"/>
      <c r="K490" s="136"/>
      <c r="L490" s="136"/>
      <c r="M490" s="136"/>
      <c r="N490" s="136"/>
      <c r="O490" s="136"/>
      <c r="P490" s="136"/>
      <c r="Q490" s="27"/>
      <c r="R490" s="136"/>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row>
    <row r="491" spans="1:44" ht="15.75" customHeight="1">
      <c r="A491" s="27"/>
      <c r="B491" s="27"/>
      <c r="C491" s="135"/>
      <c r="D491" s="27"/>
      <c r="E491" s="27"/>
      <c r="F491" s="135"/>
      <c r="G491" s="27"/>
      <c r="H491" s="136"/>
      <c r="I491" s="136"/>
      <c r="J491" s="136"/>
      <c r="K491" s="136"/>
      <c r="L491" s="136"/>
      <c r="M491" s="136"/>
      <c r="N491" s="136"/>
      <c r="O491" s="136"/>
      <c r="P491" s="136"/>
      <c r="Q491" s="27"/>
      <c r="R491" s="136"/>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row>
    <row r="492" spans="1:44" ht="15.75" customHeight="1">
      <c r="A492" s="27"/>
      <c r="B492" s="27"/>
      <c r="C492" s="135"/>
      <c r="D492" s="27"/>
      <c r="E492" s="27"/>
      <c r="F492" s="135"/>
      <c r="G492" s="27"/>
      <c r="H492" s="136"/>
      <c r="I492" s="136"/>
      <c r="J492" s="136"/>
      <c r="K492" s="136"/>
      <c r="L492" s="136"/>
      <c r="M492" s="136"/>
      <c r="N492" s="136"/>
      <c r="O492" s="136"/>
      <c r="P492" s="136"/>
      <c r="Q492" s="27"/>
      <c r="R492" s="136"/>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row>
    <row r="493" spans="1:44" ht="15.75" customHeight="1">
      <c r="A493" s="27"/>
      <c r="B493" s="27"/>
      <c r="C493" s="135"/>
      <c r="D493" s="27"/>
      <c r="E493" s="27"/>
      <c r="F493" s="135"/>
      <c r="G493" s="27"/>
      <c r="H493" s="136"/>
      <c r="I493" s="136"/>
      <c r="J493" s="136"/>
      <c r="K493" s="136"/>
      <c r="L493" s="136"/>
      <c r="M493" s="136"/>
      <c r="N493" s="136"/>
      <c r="O493" s="136"/>
      <c r="P493" s="136"/>
      <c r="Q493" s="27"/>
      <c r="R493" s="136"/>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row>
    <row r="494" spans="1:44" ht="15.75" customHeight="1">
      <c r="A494" s="27"/>
      <c r="B494" s="27"/>
      <c r="C494" s="135"/>
      <c r="D494" s="27"/>
      <c r="E494" s="27"/>
      <c r="F494" s="135"/>
      <c r="G494" s="27"/>
      <c r="H494" s="136"/>
      <c r="I494" s="136"/>
      <c r="J494" s="136"/>
      <c r="K494" s="136"/>
      <c r="L494" s="136"/>
      <c r="M494" s="136"/>
      <c r="N494" s="136"/>
      <c r="O494" s="136"/>
      <c r="P494" s="136"/>
      <c r="Q494" s="27"/>
      <c r="R494" s="136"/>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row>
    <row r="495" spans="1:44" ht="15.75" customHeight="1">
      <c r="A495" s="27"/>
      <c r="B495" s="27"/>
      <c r="C495" s="135"/>
      <c r="D495" s="27"/>
      <c r="E495" s="27"/>
      <c r="F495" s="135"/>
      <c r="G495" s="27"/>
      <c r="H495" s="136"/>
      <c r="I495" s="136"/>
      <c r="J495" s="136"/>
      <c r="K495" s="136"/>
      <c r="L495" s="136"/>
      <c r="M495" s="136"/>
      <c r="N495" s="136"/>
      <c r="O495" s="136"/>
      <c r="P495" s="136"/>
      <c r="Q495" s="27"/>
      <c r="R495" s="136"/>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row>
    <row r="496" spans="1:44" ht="15.75" customHeight="1">
      <c r="A496" s="27"/>
      <c r="B496" s="27"/>
      <c r="C496" s="135"/>
      <c r="D496" s="27"/>
      <c r="E496" s="27"/>
      <c r="F496" s="135"/>
      <c r="G496" s="27"/>
      <c r="H496" s="136"/>
      <c r="I496" s="136"/>
      <c r="J496" s="136"/>
      <c r="K496" s="136"/>
      <c r="L496" s="136"/>
      <c r="M496" s="136"/>
      <c r="N496" s="136"/>
      <c r="O496" s="136"/>
      <c r="P496" s="136"/>
      <c r="Q496" s="27"/>
      <c r="R496" s="136"/>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row>
    <row r="497" spans="1:44" ht="15.75" customHeight="1">
      <c r="A497" s="27"/>
      <c r="B497" s="27"/>
      <c r="C497" s="135"/>
      <c r="D497" s="27"/>
      <c r="E497" s="27"/>
      <c r="F497" s="135"/>
      <c r="G497" s="27"/>
      <c r="H497" s="136"/>
      <c r="I497" s="136"/>
      <c r="J497" s="136"/>
      <c r="K497" s="136"/>
      <c r="L497" s="136"/>
      <c r="M497" s="136"/>
      <c r="N497" s="136"/>
      <c r="O497" s="136"/>
      <c r="P497" s="136"/>
      <c r="Q497" s="27"/>
      <c r="R497" s="136"/>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row>
    <row r="498" spans="1:44" ht="15.75" customHeight="1">
      <c r="A498" s="27"/>
      <c r="B498" s="27"/>
      <c r="C498" s="135"/>
      <c r="D498" s="27"/>
      <c r="E498" s="27"/>
      <c r="F498" s="135"/>
      <c r="G498" s="27"/>
      <c r="H498" s="136"/>
      <c r="I498" s="136"/>
      <c r="J498" s="136"/>
      <c r="K498" s="136"/>
      <c r="L498" s="136"/>
      <c r="M498" s="136"/>
      <c r="N498" s="136"/>
      <c r="O498" s="136"/>
      <c r="P498" s="136"/>
      <c r="Q498" s="27"/>
      <c r="R498" s="136"/>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row>
    <row r="499" spans="1:44" ht="15.75" customHeight="1">
      <c r="A499" s="27"/>
      <c r="B499" s="27"/>
      <c r="C499" s="135"/>
      <c r="D499" s="27"/>
      <c r="E499" s="27"/>
      <c r="F499" s="135"/>
      <c r="G499" s="27"/>
      <c r="H499" s="136"/>
      <c r="I499" s="136"/>
      <c r="J499" s="136"/>
      <c r="K499" s="136"/>
      <c r="L499" s="136"/>
      <c r="M499" s="136"/>
      <c r="N499" s="136"/>
      <c r="O499" s="136"/>
      <c r="P499" s="136"/>
      <c r="Q499" s="27"/>
      <c r="R499" s="136"/>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row>
    <row r="500" spans="1:44" ht="15.75" customHeight="1">
      <c r="A500" s="27"/>
      <c r="B500" s="27"/>
      <c r="C500" s="135"/>
      <c r="D500" s="27"/>
      <c r="E500" s="27"/>
      <c r="F500" s="135"/>
      <c r="G500" s="27"/>
      <c r="H500" s="136"/>
      <c r="I500" s="136"/>
      <c r="J500" s="136"/>
      <c r="K500" s="136"/>
      <c r="L500" s="136"/>
      <c r="M500" s="136"/>
      <c r="N500" s="136"/>
      <c r="O500" s="136"/>
      <c r="P500" s="136"/>
      <c r="Q500" s="27"/>
      <c r="R500" s="136"/>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row>
    <row r="501" spans="1:44" ht="15.75" customHeight="1">
      <c r="A501" s="27"/>
      <c r="B501" s="27"/>
      <c r="C501" s="135"/>
      <c r="D501" s="27"/>
      <c r="E501" s="27"/>
      <c r="F501" s="135"/>
      <c r="G501" s="27"/>
      <c r="H501" s="136"/>
      <c r="I501" s="136"/>
      <c r="J501" s="136"/>
      <c r="K501" s="136"/>
      <c r="L501" s="136"/>
      <c r="M501" s="136"/>
      <c r="N501" s="136"/>
      <c r="O501" s="136"/>
      <c r="P501" s="136"/>
      <c r="Q501" s="27"/>
      <c r="R501" s="136"/>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row>
    <row r="502" spans="1:44" ht="15.75" customHeight="1">
      <c r="A502" s="27"/>
      <c r="B502" s="27"/>
      <c r="C502" s="135"/>
      <c r="D502" s="27"/>
      <c r="E502" s="27"/>
      <c r="F502" s="135"/>
      <c r="G502" s="27"/>
      <c r="H502" s="136"/>
      <c r="I502" s="136"/>
      <c r="J502" s="136"/>
      <c r="K502" s="136"/>
      <c r="L502" s="136"/>
      <c r="M502" s="136"/>
      <c r="N502" s="136"/>
      <c r="O502" s="136"/>
      <c r="P502" s="136"/>
      <c r="Q502" s="27"/>
      <c r="R502" s="136"/>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row>
    <row r="503" spans="1:44" ht="15.75" customHeight="1">
      <c r="A503" s="27"/>
      <c r="B503" s="27"/>
      <c r="C503" s="135"/>
      <c r="D503" s="27"/>
      <c r="E503" s="27"/>
      <c r="F503" s="135"/>
      <c r="G503" s="27"/>
      <c r="H503" s="136"/>
      <c r="I503" s="136"/>
      <c r="J503" s="136"/>
      <c r="K503" s="136"/>
      <c r="L503" s="136"/>
      <c r="M503" s="136"/>
      <c r="N503" s="136"/>
      <c r="O503" s="136"/>
      <c r="P503" s="136"/>
      <c r="Q503" s="27"/>
      <c r="R503" s="136"/>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row>
    <row r="504" spans="1:44" ht="15.75" customHeight="1">
      <c r="A504" s="27"/>
      <c r="B504" s="27"/>
      <c r="C504" s="135"/>
      <c r="D504" s="27"/>
      <c r="E504" s="27"/>
      <c r="F504" s="135"/>
      <c r="G504" s="27"/>
      <c r="H504" s="136"/>
      <c r="I504" s="136"/>
      <c r="J504" s="136"/>
      <c r="K504" s="136"/>
      <c r="L504" s="136"/>
      <c r="M504" s="136"/>
      <c r="N504" s="136"/>
      <c r="O504" s="136"/>
      <c r="P504" s="136"/>
      <c r="Q504" s="27"/>
      <c r="R504" s="136"/>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row>
    <row r="505" spans="1:44" ht="15.75" customHeight="1">
      <c r="A505" s="27"/>
      <c r="B505" s="27"/>
      <c r="C505" s="135"/>
      <c r="D505" s="27"/>
      <c r="E505" s="27"/>
      <c r="F505" s="135"/>
      <c r="G505" s="27"/>
      <c r="H505" s="136"/>
      <c r="I505" s="136"/>
      <c r="J505" s="136"/>
      <c r="K505" s="136"/>
      <c r="L505" s="136"/>
      <c r="M505" s="136"/>
      <c r="N505" s="136"/>
      <c r="O505" s="136"/>
      <c r="P505" s="136"/>
      <c r="Q505" s="27"/>
      <c r="R505" s="136"/>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row>
    <row r="506" spans="1:44" ht="15.75" customHeight="1">
      <c r="A506" s="27"/>
      <c r="B506" s="27"/>
      <c r="C506" s="135"/>
      <c r="D506" s="27"/>
      <c r="E506" s="27"/>
      <c r="F506" s="135"/>
      <c r="G506" s="27"/>
      <c r="H506" s="136"/>
      <c r="I506" s="136"/>
      <c r="J506" s="136"/>
      <c r="K506" s="136"/>
      <c r="L506" s="136"/>
      <c r="M506" s="136"/>
      <c r="N506" s="136"/>
      <c r="O506" s="136"/>
      <c r="P506" s="136"/>
      <c r="Q506" s="27"/>
      <c r="R506" s="136"/>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row>
    <row r="507" spans="1:44" ht="15.75" customHeight="1">
      <c r="A507" s="27"/>
      <c r="B507" s="27"/>
      <c r="C507" s="135"/>
      <c r="D507" s="27"/>
      <c r="E507" s="27"/>
      <c r="F507" s="135"/>
      <c r="G507" s="27"/>
      <c r="H507" s="136"/>
      <c r="I507" s="136"/>
      <c r="J507" s="136"/>
      <c r="K507" s="136"/>
      <c r="L507" s="136"/>
      <c r="M507" s="136"/>
      <c r="N507" s="136"/>
      <c r="O507" s="136"/>
      <c r="P507" s="136"/>
      <c r="Q507" s="27"/>
      <c r="R507" s="136"/>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row>
    <row r="508" spans="1:44" ht="15.75" customHeight="1">
      <c r="A508" s="27"/>
      <c r="B508" s="27"/>
      <c r="C508" s="135"/>
      <c r="D508" s="27"/>
      <c r="E508" s="27"/>
      <c r="F508" s="135"/>
      <c r="G508" s="27"/>
      <c r="H508" s="136"/>
      <c r="I508" s="136"/>
      <c r="J508" s="136"/>
      <c r="K508" s="136"/>
      <c r="L508" s="136"/>
      <c r="M508" s="136"/>
      <c r="N508" s="136"/>
      <c r="O508" s="136"/>
      <c r="P508" s="136"/>
      <c r="Q508" s="27"/>
      <c r="R508" s="136"/>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row>
    <row r="509" spans="1:44" ht="15.75" customHeight="1">
      <c r="A509" s="27"/>
      <c r="B509" s="27"/>
      <c r="C509" s="135"/>
      <c r="D509" s="27"/>
      <c r="E509" s="27"/>
      <c r="F509" s="135"/>
      <c r="G509" s="27"/>
      <c r="H509" s="136"/>
      <c r="I509" s="136"/>
      <c r="J509" s="136"/>
      <c r="K509" s="136"/>
      <c r="L509" s="136"/>
      <c r="M509" s="136"/>
      <c r="N509" s="136"/>
      <c r="O509" s="136"/>
      <c r="P509" s="136"/>
      <c r="Q509" s="27"/>
      <c r="R509" s="136"/>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row>
    <row r="510" spans="1:44" ht="15.75" customHeight="1">
      <c r="A510" s="27"/>
      <c r="B510" s="27"/>
      <c r="C510" s="135"/>
      <c r="D510" s="27"/>
      <c r="E510" s="27"/>
      <c r="F510" s="135"/>
      <c r="G510" s="27"/>
      <c r="H510" s="136"/>
      <c r="I510" s="136"/>
      <c r="J510" s="136"/>
      <c r="K510" s="136"/>
      <c r="L510" s="136"/>
      <c r="M510" s="136"/>
      <c r="N510" s="136"/>
      <c r="O510" s="136"/>
      <c r="P510" s="136"/>
      <c r="Q510" s="27"/>
      <c r="R510" s="136"/>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row>
    <row r="511" spans="1:44" ht="15.75" customHeight="1">
      <c r="A511" s="27"/>
      <c r="B511" s="27"/>
      <c r="C511" s="135"/>
      <c r="D511" s="27"/>
      <c r="E511" s="27"/>
      <c r="F511" s="135"/>
      <c r="G511" s="27"/>
      <c r="H511" s="136"/>
      <c r="I511" s="136"/>
      <c r="J511" s="136"/>
      <c r="K511" s="136"/>
      <c r="L511" s="136"/>
      <c r="M511" s="136"/>
      <c r="N511" s="136"/>
      <c r="O511" s="136"/>
      <c r="P511" s="136"/>
      <c r="Q511" s="27"/>
      <c r="R511" s="136"/>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row>
    <row r="512" spans="1:44" ht="15.75" customHeight="1">
      <c r="A512" s="27"/>
      <c r="B512" s="27"/>
      <c r="C512" s="135"/>
      <c r="D512" s="27"/>
      <c r="E512" s="27"/>
      <c r="F512" s="135"/>
      <c r="G512" s="27"/>
      <c r="H512" s="136"/>
      <c r="I512" s="136"/>
      <c r="J512" s="136"/>
      <c r="K512" s="136"/>
      <c r="L512" s="136"/>
      <c r="M512" s="136"/>
      <c r="N512" s="136"/>
      <c r="O512" s="136"/>
      <c r="P512" s="136"/>
      <c r="Q512" s="27"/>
      <c r="R512" s="136"/>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row>
    <row r="513" spans="1:44" ht="15.75" customHeight="1">
      <c r="A513" s="27"/>
      <c r="B513" s="27"/>
      <c r="C513" s="135"/>
      <c r="D513" s="27"/>
      <c r="E513" s="27"/>
      <c r="F513" s="135"/>
      <c r="G513" s="27"/>
      <c r="H513" s="136"/>
      <c r="I513" s="136"/>
      <c r="J513" s="136"/>
      <c r="K513" s="136"/>
      <c r="L513" s="136"/>
      <c r="M513" s="136"/>
      <c r="N513" s="136"/>
      <c r="O513" s="136"/>
      <c r="P513" s="136"/>
      <c r="Q513" s="27"/>
      <c r="R513" s="136"/>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row>
    <row r="514" spans="1:44" ht="15.75" customHeight="1">
      <c r="A514" s="27"/>
      <c r="B514" s="27"/>
      <c r="C514" s="135"/>
      <c r="D514" s="27"/>
      <c r="E514" s="27"/>
      <c r="F514" s="135"/>
      <c r="G514" s="27"/>
      <c r="H514" s="136"/>
      <c r="I514" s="136"/>
      <c r="J514" s="136"/>
      <c r="K514" s="136"/>
      <c r="L514" s="136"/>
      <c r="M514" s="136"/>
      <c r="N514" s="136"/>
      <c r="O514" s="136"/>
      <c r="P514" s="136"/>
      <c r="Q514" s="27"/>
      <c r="R514" s="136"/>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row>
    <row r="515" spans="1:44" ht="15.75" customHeight="1">
      <c r="A515" s="27"/>
      <c r="B515" s="27"/>
      <c r="C515" s="135"/>
      <c r="D515" s="27"/>
      <c r="E515" s="27"/>
      <c r="F515" s="135"/>
      <c r="G515" s="27"/>
      <c r="H515" s="136"/>
      <c r="I515" s="136"/>
      <c r="J515" s="136"/>
      <c r="K515" s="136"/>
      <c r="L515" s="136"/>
      <c r="M515" s="136"/>
      <c r="N515" s="136"/>
      <c r="O515" s="136"/>
      <c r="P515" s="136"/>
      <c r="Q515" s="27"/>
      <c r="R515" s="136"/>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row>
    <row r="516" spans="1:44" ht="15.75" customHeight="1">
      <c r="A516" s="27"/>
      <c r="B516" s="27"/>
      <c r="C516" s="135"/>
      <c r="D516" s="27"/>
      <c r="E516" s="27"/>
      <c r="F516" s="135"/>
      <c r="G516" s="27"/>
      <c r="H516" s="136"/>
      <c r="I516" s="136"/>
      <c r="J516" s="136"/>
      <c r="K516" s="136"/>
      <c r="L516" s="136"/>
      <c r="M516" s="136"/>
      <c r="N516" s="136"/>
      <c r="O516" s="136"/>
      <c r="P516" s="136"/>
      <c r="Q516" s="27"/>
      <c r="R516" s="136"/>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row>
    <row r="517" spans="1:44" ht="15.75" customHeight="1">
      <c r="A517" s="27"/>
      <c r="B517" s="27"/>
      <c r="C517" s="135"/>
      <c r="D517" s="27"/>
      <c r="E517" s="27"/>
      <c r="F517" s="135"/>
      <c r="G517" s="27"/>
      <c r="H517" s="136"/>
      <c r="I517" s="136"/>
      <c r="J517" s="136"/>
      <c r="K517" s="136"/>
      <c r="L517" s="136"/>
      <c r="M517" s="136"/>
      <c r="N517" s="136"/>
      <c r="O517" s="136"/>
      <c r="P517" s="136"/>
      <c r="Q517" s="27"/>
      <c r="R517" s="136"/>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row>
    <row r="518" spans="1:44" ht="15.75" customHeight="1">
      <c r="A518" s="27"/>
      <c r="B518" s="27"/>
      <c r="C518" s="135"/>
      <c r="D518" s="27"/>
      <c r="E518" s="27"/>
      <c r="F518" s="135"/>
      <c r="G518" s="27"/>
      <c r="H518" s="136"/>
      <c r="I518" s="136"/>
      <c r="J518" s="136"/>
      <c r="K518" s="136"/>
      <c r="L518" s="136"/>
      <c r="M518" s="136"/>
      <c r="N518" s="136"/>
      <c r="O518" s="136"/>
      <c r="P518" s="136"/>
      <c r="Q518" s="27"/>
      <c r="R518" s="136"/>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row>
    <row r="519" spans="1:44" ht="15.75" customHeight="1">
      <c r="A519" s="27"/>
      <c r="B519" s="27"/>
      <c r="C519" s="135"/>
      <c r="D519" s="27"/>
      <c r="E519" s="27"/>
      <c r="F519" s="135"/>
      <c r="G519" s="27"/>
      <c r="H519" s="136"/>
      <c r="I519" s="136"/>
      <c r="J519" s="136"/>
      <c r="K519" s="136"/>
      <c r="L519" s="136"/>
      <c r="M519" s="136"/>
      <c r="N519" s="136"/>
      <c r="O519" s="136"/>
      <c r="P519" s="136"/>
      <c r="Q519" s="27"/>
      <c r="R519" s="136"/>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row>
    <row r="520" spans="1:44" ht="15.75" customHeight="1">
      <c r="A520" s="27"/>
      <c r="B520" s="27"/>
      <c r="C520" s="135"/>
      <c r="D520" s="27"/>
      <c r="E520" s="27"/>
      <c r="F520" s="135"/>
      <c r="G520" s="27"/>
      <c r="H520" s="136"/>
      <c r="I520" s="136"/>
      <c r="J520" s="136"/>
      <c r="K520" s="136"/>
      <c r="L520" s="136"/>
      <c r="M520" s="136"/>
      <c r="N520" s="136"/>
      <c r="O520" s="136"/>
      <c r="P520" s="136"/>
      <c r="Q520" s="27"/>
      <c r="R520" s="136"/>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row>
    <row r="521" spans="1:44" ht="15.75" customHeight="1">
      <c r="A521" s="27"/>
      <c r="B521" s="27"/>
      <c r="C521" s="135"/>
      <c r="D521" s="27"/>
      <c r="E521" s="27"/>
      <c r="F521" s="135"/>
      <c r="G521" s="27"/>
      <c r="H521" s="136"/>
      <c r="I521" s="136"/>
      <c r="J521" s="136"/>
      <c r="K521" s="136"/>
      <c r="L521" s="136"/>
      <c r="M521" s="136"/>
      <c r="N521" s="136"/>
      <c r="O521" s="136"/>
      <c r="P521" s="136"/>
      <c r="Q521" s="27"/>
      <c r="R521" s="136"/>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row>
    <row r="522" spans="1:44" ht="15.75" customHeight="1">
      <c r="A522" s="27"/>
      <c r="B522" s="27"/>
      <c r="C522" s="135"/>
      <c r="D522" s="27"/>
      <c r="E522" s="27"/>
      <c r="F522" s="135"/>
      <c r="G522" s="27"/>
      <c r="H522" s="136"/>
      <c r="I522" s="136"/>
      <c r="J522" s="136"/>
      <c r="K522" s="136"/>
      <c r="L522" s="136"/>
      <c r="M522" s="136"/>
      <c r="N522" s="136"/>
      <c r="O522" s="136"/>
      <c r="P522" s="136"/>
      <c r="Q522" s="27"/>
      <c r="R522" s="136"/>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row>
    <row r="523" spans="1:44" ht="15.75" customHeight="1">
      <c r="A523" s="27"/>
      <c r="B523" s="27"/>
      <c r="C523" s="135"/>
      <c r="D523" s="27"/>
      <c r="E523" s="27"/>
      <c r="F523" s="135"/>
      <c r="G523" s="27"/>
      <c r="H523" s="136"/>
      <c r="I523" s="136"/>
      <c r="J523" s="136"/>
      <c r="K523" s="136"/>
      <c r="L523" s="136"/>
      <c r="M523" s="136"/>
      <c r="N523" s="136"/>
      <c r="O523" s="136"/>
      <c r="P523" s="136"/>
      <c r="Q523" s="27"/>
      <c r="R523" s="136"/>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row>
    <row r="524" spans="1:44" ht="15.75" customHeight="1">
      <c r="A524" s="27"/>
      <c r="B524" s="27"/>
      <c r="C524" s="135"/>
      <c r="D524" s="27"/>
      <c r="E524" s="27"/>
      <c r="F524" s="135"/>
      <c r="G524" s="27"/>
      <c r="H524" s="136"/>
      <c r="I524" s="136"/>
      <c r="J524" s="136"/>
      <c r="K524" s="136"/>
      <c r="L524" s="136"/>
      <c r="M524" s="136"/>
      <c r="N524" s="136"/>
      <c r="O524" s="136"/>
      <c r="P524" s="136"/>
      <c r="Q524" s="27"/>
      <c r="R524" s="136"/>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row>
    <row r="525" spans="1:44" ht="15.75" customHeight="1">
      <c r="A525" s="27"/>
      <c r="B525" s="27"/>
      <c r="C525" s="135"/>
      <c r="D525" s="27"/>
      <c r="E525" s="27"/>
      <c r="F525" s="135"/>
      <c r="G525" s="27"/>
      <c r="H525" s="136"/>
      <c r="I525" s="136"/>
      <c r="J525" s="136"/>
      <c r="K525" s="136"/>
      <c r="L525" s="136"/>
      <c r="M525" s="136"/>
      <c r="N525" s="136"/>
      <c r="O525" s="136"/>
      <c r="P525" s="136"/>
      <c r="Q525" s="27"/>
      <c r="R525" s="136"/>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row>
    <row r="526" spans="1:44" ht="15.75" customHeight="1">
      <c r="A526" s="27"/>
      <c r="B526" s="27"/>
      <c r="C526" s="135"/>
      <c r="D526" s="27"/>
      <c r="E526" s="27"/>
      <c r="F526" s="135"/>
      <c r="G526" s="27"/>
      <c r="H526" s="136"/>
      <c r="I526" s="136"/>
      <c r="J526" s="136"/>
      <c r="K526" s="136"/>
      <c r="L526" s="136"/>
      <c r="M526" s="136"/>
      <c r="N526" s="136"/>
      <c r="O526" s="136"/>
      <c r="P526" s="136"/>
      <c r="Q526" s="27"/>
      <c r="R526" s="136"/>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row>
    <row r="527" spans="1:44" ht="15.75" customHeight="1">
      <c r="A527" s="27"/>
      <c r="B527" s="27"/>
      <c r="C527" s="135"/>
      <c r="D527" s="27"/>
      <c r="E527" s="27"/>
      <c r="F527" s="135"/>
      <c r="G527" s="27"/>
      <c r="H527" s="136"/>
      <c r="I527" s="136"/>
      <c r="J527" s="136"/>
      <c r="K527" s="136"/>
      <c r="L527" s="136"/>
      <c r="M527" s="136"/>
      <c r="N527" s="136"/>
      <c r="O527" s="136"/>
      <c r="P527" s="136"/>
      <c r="Q527" s="27"/>
      <c r="R527" s="136"/>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row>
    <row r="528" spans="1:44" ht="15.75" customHeight="1">
      <c r="A528" s="27"/>
      <c r="B528" s="27"/>
      <c r="C528" s="135"/>
      <c r="D528" s="27"/>
      <c r="E528" s="27"/>
      <c r="F528" s="135"/>
      <c r="G528" s="27"/>
      <c r="H528" s="136"/>
      <c r="I528" s="136"/>
      <c r="J528" s="136"/>
      <c r="K528" s="136"/>
      <c r="L528" s="136"/>
      <c r="M528" s="136"/>
      <c r="N528" s="136"/>
      <c r="O528" s="136"/>
      <c r="P528" s="136"/>
      <c r="Q528" s="27"/>
      <c r="R528" s="136"/>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row>
    <row r="529" spans="1:44" ht="15.75" customHeight="1">
      <c r="A529" s="27"/>
      <c r="B529" s="27"/>
      <c r="C529" s="135"/>
      <c r="D529" s="27"/>
      <c r="E529" s="27"/>
      <c r="F529" s="135"/>
      <c r="G529" s="27"/>
      <c r="H529" s="136"/>
      <c r="I529" s="136"/>
      <c r="J529" s="136"/>
      <c r="K529" s="136"/>
      <c r="L529" s="136"/>
      <c r="M529" s="136"/>
      <c r="N529" s="136"/>
      <c r="O529" s="136"/>
      <c r="P529" s="136"/>
      <c r="Q529" s="27"/>
      <c r="R529" s="136"/>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row>
    <row r="530" spans="1:44" ht="15.75" customHeight="1">
      <c r="A530" s="27"/>
      <c r="B530" s="27"/>
      <c r="C530" s="135"/>
      <c r="D530" s="27"/>
      <c r="E530" s="27"/>
      <c r="F530" s="135"/>
      <c r="G530" s="27"/>
      <c r="H530" s="136"/>
      <c r="I530" s="136"/>
      <c r="J530" s="136"/>
      <c r="K530" s="136"/>
      <c r="L530" s="136"/>
      <c r="M530" s="136"/>
      <c r="N530" s="136"/>
      <c r="O530" s="136"/>
      <c r="P530" s="136"/>
      <c r="Q530" s="27"/>
      <c r="R530" s="136"/>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row>
    <row r="531" spans="1:44" ht="15.75" customHeight="1">
      <c r="A531" s="27"/>
      <c r="B531" s="27"/>
      <c r="C531" s="135"/>
      <c r="D531" s="27"/>
      <c r="E531" s="27"/>
      <c r="F531" s="135"/>
      <c r="G531" s="27"/>
      <c r="H531" s="136"/>
      <c r="I531" s="136"/>
      <c r="J531" s="136"/>
      <c r="K531" s="136"/>
      <c r="L531" s="136"/>
      <c r="M531" s="136"/>
      <c r="N531" s="136"/>
      <c r="O531" s="136"/>
      <c r="P531" s="136"/>
      <c r="Q531" s="27"/>
      <c r="R531" s="136"/>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row>
    <row r="532" spans="1:44" ht="15.75" customHeight="1">
      <c r="A532" s="27"/>
      <c r="B532" s="27"/>
      <c r="C532" s="135"/>
      <c r="D532" s="27"/>
      <c r="E532" s="27"/>
      <c r="F532" s="135"/>
      <c r="G532" s="27"/>
      <c r="H532" s="136"/>
      <c r="I532" s="136"/>
      <c r="J532" s="136"/>
      <c r="K532" s="136"/>
      <c r="L532" s="136"/>
      <c r="M532" s="136"/>
      <c r="N532" s="136"/>
      <c r="O532" s="136"/>
      <c r="P532" s="136"/>
      <c r="Q532" s="27"/>
      <c r="R532" s="136"/>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row>
    <row r="533" spans="1:44" ht="15.75" customHeight="1">
      <c r="A533" s="27"/>
      <c r="B533" s="27"/>
      <c r="C533" s="135"/>
      <c r="D533" s="27"/>
      <c r="E533" s="27"/>
      <c r="F533" s="135"/>
      <c r="G533" s="27"/>
      <c r="H533" s="136"/>
      <c r="I533" s="136"/>
      <c r="J533" s="136"/>
      <c r="K533" s="136"/>
      <c r="L533" s="136"/>
      <c r="M533" s="136"/>
      <c r="N533" s="136"/>
      <c r="O533" s="136"/>
      <c r="P533" s="136"/>
      <c r="Q533" s="27"/>
      <c r="R533" s="136"/>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row>
    <row r="534" spans="1:44" ht="15.75" customHeight="1">
      <c r="A534" s="27"/>
      <c r="B534" s="27"/>
      <c r="C534" s="135"/>
      <c r="D534" s="27"/>
      <c r="E534" s="27"/>
      <c r="F534" s="135"/>
      <c r="G534" s="27"/>
      <c r="H534" s="136"/>
      <c r="I534" s="136"/>
      <c r="J534" s="136"/>
      <c r="K534" s="136"/>
      <c r="L534" s="136"/>
      <c r="M534" s="136"/>
      <c r="N534" s="136"/>
      <c r="O534" s="136"/>
      <c r="P534" s="136"/>
      <c r="Q534" s="27"/>
      <c r="R534" s="136"/>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row>
    <row r="535" spans="1:44" ht="15.75" customHeight="1">
      <c r="A535" s="27"/>
      <c r="B535" s="27"/>
      <c r="C535" s="135"/>
      <c r="D535" s="27"/>
      <c r="E535" s="27"/>
      <c r="F535" s="135"/>
      <c r="G535" s="27"/>
      <c r="H535" s="136"/>
      <c r="I535" s="136"/>
      <c r="J535" s="136"/>
      <c r="K535" s="136"/>
      <c r="L535" s="136"/>
      <c r="M535" s="136"/>
      <c r="N535" s="136"/>
      <c r="O535" s="136"/>
      <c r="P535" s="136"/>
      <c r="Q535" s="27"/>
      <c r="R535" s="136"/>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row>
    <row r="536" spans="1:44" ht="15.75" customHeight="1">
      <c r="A536" s="27"/>
      <c r="B536" s="27"/>
      <c r="C536" s="135"/>
      <c r="D536" s="27"/>
      <c r="E536" s="27"/>
      <c r="F536" s="135"/>
      <c r="G536" s="27"/>
      <c r="H536" s="136"/>
      <c r="I536" s="136"/>
      <c r="J536" s="136"/>
      <c r="K536" s="136"/>
      <c r="L536" s="136"/>
      <c r="M536" s="136"/>
      <c r="N536" s="136"/>
      <c r="O536" s="136"/>
      <c r="P536" s="136"/>
      <c r="Q536" s="27"/>
      <c r="R536" s="136"/>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row>
    <row r="537" spans="1:44" ht="15.75" customHeight="1">
      <c r="A537" s="27"/>
      <c r="B537" s="27"/>
      <c r="C537" s="135"/>
      <c r="D537" s="27"/>
      <c r="E537" s="27"/>
      <c r="F537" s="135"/>
      <c r="G537" s="27"/>
      <c r="H537" s="136"/>
      <c r="I537" s="136"/>
      <c r="J537" s="136"/>
      <c r="K537" s="136"/>
      <c r="L537" s="136"/>
      <c r="M537" s="136"/>
      <c r="N537" s="136"/>
      <c r="O537" s="136"/>
      <c r="P537" s="136"/>
      <c r="Q537" s="27"/>
      <c r="R537" s="136"/>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row>
    <row r="538" spans="1:44" ht="15.75" customHeight="1">
      <c r="A538" s="27"/>
      <c r="B538" s="27"/>
      <c r="C538" s="135"/>
      <c r="D538" s="27"/>
      <c r="E538" s="27"/>
      <c r="F538" s="135"/>
      <c r="G538" s="27"/>
      <c r="H538" s="136"/>
      <c r="I538" s="136"/>
      <c r="J538" s="136"/>
      <c r="K538" s="136"/>
      <c r="L538" s="136"/>
      <c r="M538" s="136"/>
      <c r="N538" s="136"/>
      <c r="O538" s="136"/>
      <c r="P538" s="136"/>
      <c r="Q538" s="27"/>
      <c r="R538" s="136"/>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row>
    <row r="539" spans="1:44" ht="15.75" customHeight="1">
      <c r="A539" s="27"/>
      <c r="B539" s="27"/>
      <c r="C539" s="135"/>
      <c r="D539" s="27"/>
      <c r="E539" s="27"/>
      <c r="F539" s="135"/>
      <c r="G539" s="27"/>
      <c r="H539" s="136"/>
      <c r="I539" s="136"/>
      <c r="J539" s="136"/>
      <c r="K539" s="136"/>
      <c r="L539" s="136"/>
      <c r="M539" s="136"/>
      <c r="N539" s="136"/>
      <c r="O539" s="136"/>
      <c r="P539" s="136"/>
      <c r="Q539" s="27"/>
      <c r="R539" s="136"/>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row>
    <row r="540" spans="1:44" ht="15.75" customHeight="1">
      <c r="A540" s="27"/>
      <c r="B540" s="27"/>
      <c r="C540" s="135"/>
      <c r="D540" s="27"/>
      <c r="E540" s="27"/>
      <c r="F540" s="135"/>
      <c r="G540" s="27"/>
      <c r="H540" s="136"/>
      <c r="I540" s="136"/>
      <c r="J540" s="136"/>
      <c r="K540" s="136"/>
      <c r="L540" s="136"/>
      <c r="M540" s="136"/>
      <c r="N540" s="136"/>
      <c r="O540" s="136"/>
      <c r="P540" s="136"/>
      <c r="Q540" s="27"/>
      <c r="R540" s="136"/>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row>
    <row r="541" spans="1:44" ht="15.75" customHeight="1">
      <c r="A541" s="27"/>
      <c r="B541" s="27"/>
      <c r="C541" s="135"/>
      <c r="D541" s="27"/>
      <c r="E541" s="27"/>
      <c r="F541" s="135"/>
      <c r="G541" s="27"/>
      <c r="H541" s="136"/>
      <c r="I541" s="136"/>
      <c r="J541" s="136"/>
      <c r="K541" s="136"/>
      <c r="L541" s="136"/>
      <c r="M541" s="136"/>
      <c r="N541" s="136"/>
      <c r="O541" s="136"/>
      <c r="P541" s="136"/>
      <c r="Q541" s="27"/>
      <c r="R541" s="136"/>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row>
    <row r="542" spans="1:44" ht="15.75" customHeight="1">
      <c r="A542" s="27"/>
      <c r="B542" s="27"/>
      <c r="C542" s="135"/>
      <c r="D542" s="27"/>
      <c r="E542" s="27"/>
      <c r="F542" s="135"/>
      <c r="G542" s="27"/>
      <c r="H542" s="136"/>
      <c r="I542" s="136"/>
      <c r="J542" s="136"/>
      <c r="K542" s="136"/>
      <c r="L542" s="136"/>
      <c r="M542" s="136"/>
      <c r="N542" s="136"/>
      <c r="O542" s="136"/>
      <c r="P542" s="136"/>
      <c r="Q542" s="27"/>
      <c r="R542" s="136"/>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row>
    <row r="543" spans="1:44" ht="15.75" customHeight="1">
      <c r="A543" s="27"/>
      <c r="B543" s="27"/>
      <c r="C543" s="135"/>
      <c r="D543" s="27"/>
      <c r="E543" s="27"/>
      <c r="F543" s="135"/>
      <c r="G543" s="27"/>
      <c r="H543" s="136"/>
      <c r="I543" s="136"/>
      <c r="J543" s="136"/>
      <c r="K543" s="136"/>
      <c r="L543" s="136"/>
      <c r="M543" s="136"/>
      <c r="N543" s="136"/>
      <c r="O543" s="136"/>
      <c r="P543" s="136"/>
      <c r="Q543" s="27"/>
      <c r="R543" s="136"/>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row>
    <row r="544" spans="1:44" ht="15.75" customHeight="1">
      <c r="A544" s="27"/>
      <c r="B544" s="27"/>
      <c r="C544" s="135"/>
      <c r="D544" s="27"/>
      <c r="E544" s="27"/>
      <c r="F544" s="135"/>
      <c r="G544" s="27"/>
      <c r="H544" s="136"/>
      <c r="I544" s="136"/>
      <c r="J544" s="136"/>
      <c r="K544" s="136"/>
      <c r="L544" s="136"/>
      <c r="M544" s="136"/>
      <c r="N544" s="136"/>
      <c r="O544" s="136"/>
      <c r="P544" s="136"/>
      <c r="Q544" s="27"/>
      <c r="R544" s="136"/>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row>
    <row r="545" spans="1:44" ht="15.75" customHeight="1">
      <c r="A545" s="27"/>
      <c r="B545" s="27"/>
      <c r="C545" s="135"/>
      <c r="D545" s="27"/>
      <c r="E545" s="27"/>
      <c r="F545" s="135"/>
      <c r="G545" s="27"/>
      <c r="H545" s="136"/>
      <c r="I545" s="136"/>
      <c r="J545" s="136"/>
      <c r="K545" s="136"/>
      <c r="L545" s="136"/>
      <c r="M545" s="136"/>
      <c r="N545" s="136"/>
      <c r="O545" s="136"/>
      <c r="P545" s="136"/>
      <c r="Q545" s="27"/>
      <c r="R545" s="136"/>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row>
    <row r="546" spans="1:44" ht="15.75" customHeight="1">
      <c r="A546" s="27"/>
      <c r="B546" s="27"/>
      <c r="C546" s="135"/>
      <c r="D546" s="27"/>
      <c r="E546" s="27"/>
      <c r="F546" s="135"/>
      <c r="G546" s="27"/>
      <c r="H546" s="136"/>
      <c r="I546" s="136"/>
      <c r="J546" s="136"/>
      <c r="K546" s="136"/>
      <c r="L546" s="136"/>
      <c r="M546" s="136"/>
      <c r="N546" s="136"/>
      <c r="O546" s="136"/>
      <c r="P546" s="136"/>
      <c r="Q546" s="27"/>
      <c r="R546" s="136"/>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row>
    <row r="547" spans="1:44" ht="15.75" customHeight="1">
      <c r="A547" s="27"/>
      <c r="B547" s="27"/>
      <c r="C547" s="135"/>
      <c r="D547" s="27"/>
      <c r="E547" s="27"/>
      <c r="F547" s="135"/>
      <c r="G547" s="27"/>
      <c r="H547" s="136"/>
      <c r="I547" s="136"/>
      <c r="J547" s="136"/>
      <c r="K547" s="136"/>
      <c r="L547" s="136"/>
      <c r="M547" s="136"/>
      <c r="N547" s="136"/>
      <c r="O547" s="136"/>
      <c r="P547" s="136"/>
      <c r="Q547" s="27"/>
      <c r="R547" s="136"/>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row>
    <row r="548" spans="1:44" ht="15.75" customHeight="1">
      <c r="A548" s="27"/>
      <c r="B548" s="27"/>
      <c r="C548" s="135"/>
      <c r="D548" s="27"/>
      <c r="E548" s="27"/>
      <c r="F548" s="135"/>
      <c r="G548" s="27"/>
      <c r="H548" s="136"/>
      <c r="I548" s="136"/>
      <c r="J548" s="136"/>
      <c r="K548" s="136"/>
      <c r="L548" s="136"/>
      <c r="M548" s="136"/>
      <c r="N548" s="136"/>
      <c r="O548" s="136"/>
      <c r="P548" s="136"/>
      <c r="Q548" s="27"/>
      <c r="R548" s="136"/>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row>
    <row r="549" spans="1:44" ht="15.75" customHeight="1">
      <c r="A549" s="27"/>
      <c r="B549" s="27"/>
      <c r="C549" s="135"/>
      <c r="D549" s="27"/>
      <c r="E549" s="27"/>
      <c r="F549" s="135"/>
      <c r="G549" s="27"/>
      <c r="H549" s="136"/>
      <c r="I549" s="136"/>
      <c r="J549" s="136"/>
      <c r="K549" s="136"/>
      <c r="L549" s="136"/>
      <c r="M549" s="136"/>
      <c r="N549" s="136"/>
      <c r="O549" s="136"/>
      <c r="P549" s="136"/>
      <c r="Q549" s="27"/>
      <c r="R549" s="136"/>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row>
    <row r="550" spans="1:44" ht="15.75" customHeight="1">
      <c r="A550" s="27"/>
      <c r="B550" s="27"/>
      <c r="C550" s="135"/>
      <c r="D550" s="27"/>
      <c r="E550" s="27"/>
      <c r="F550" s="135"/>
      <c r="G550" s="27"/>
      <c r="H550" s="136"/>
      <c r="I550" s="136"/>
      <c r="J550" s="136"/>
      <c r="K550" s="136"/>
      <c r="L550" s="136"/>
      <c r="M550" s="136"/>
      <c r="N550" s="136"/>
      <c r="O550" s="136"/>
      <c r="P550" s="136"/>
      <c r="Q550" s="27"/>
      <c r="R550" s="136"/>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row>
    <row r="551" spans="1:44" ht="15.75" customHeight="1">
      <c r="A551" s="27"/>
      <c r="B551" s="27"/>
      <c r="C551" s="135"/>
      <c r="D551" s="27"/>
      <c r="E551" s="27"/>
      <c r="F551" s="135"/>
      <c r="G551" s="27"/>
      <c r="H551" s="136"/>
      <c r="I551" s="136"/>
      <c r="J551" s="136"/>
      <c r="K551" s="136"/>
      <c r="L551" s="136"/>
      <c r="M551" s="136"/>
      <c r="N551" s="136"/>
      <c r="O551" s="136"/>
      <c r="P551" s="136"/>
      <c r="Q551" s="27"/>
      <c r="R551" s="136"/>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row>
    <row r="552" spans="1:44" ht="15.75" customHeight="1">
      <c r="A552" s="27"/>
      <c r="B552" s="27"/>
      <c r="C552" s="135"/>
      <c r="D552" s="27"/>
      <c r="E552" s="27"/>
      <c r="F552" s="135"/>
      <c r="G552" s="27"/>
      <c r="H552" s="136"/>
      <c r="I552" s="136"/>
      <c r="J552" s="136"/>
      <c r="K552" s="136"/>
      <c r="L552" s="136"/>
      <c r="M552" s="136"/>
      <c r="N552" s="136"/>
      <c r="O552" s="136"/>
      <c r="P552" s="136"/>
      <c r="Q552" s="27"/>
      <c r="R552" s="136"/>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row>
    <row r="553" spans="1:44" ht="15.75" customHeight="1">
      <c r="A553" s="27"/>
      <c r="B553" s="27"/>
      <c r="C553" s="135"/>
      <c r="D553" s="27"/>
      <c r="E553" s="27"/>
      <c r="F553" s="135"/>
      <c r="G553" s="27"/>
      <c r="H553" s="136"/>
      <c r="I553" s="136"/>
      <c r="J553" s="136"/>
      <c r="K553" s="136"/>
      <c r="L553" s="136"/>
      <c r="M553" s="136"/>
      <c r="N553" s="136"/>
      <c r="O553" s="136"/>
      <c r="P553" s="136"/>
      <c r="Q553" s="27"/>
      <c r="R553" s="136"/>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row>
    <row r="554" spans="1:44" ht="15.75" customHeight="1">
      <c r="A554" s="27"/>
      <c r="B554" s="27"/>
      <c r="C554" s="135"/>
      <c r="D554" s="27"/>
      <c r="E554" s="27"/>
      <c r="F554" s="135"/>
      <c r="G554" s="27"/>
      <c r="H554" s="136"/>
      <c r="I554" s="136"/>
      <c r="J554" s="136"/>
      <c r="K554" s="136"/>
      <c r="L554" s="136"/>
      <c r="M554" s="136"/>
      <c r="N554" s="136"/>
      <c r="O554" s="136"/>
      <c r="P554" s="136"/>
      <c r="Q554" s="27"/>
      <c r="R554" s="136"/>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row>
    <row r="555" spans="1:44" ht="15.75" customHeight="1">
      <c r="A555" s="27"/>
      <c r="B555" s="27"/>
      <c r="C555" s="135"/>
      <c r="D555" s="27"/>
      <c r="E555" s="27"/>
      <c r="F555" s="135"/>
      <c r="G555" s="27"/>
      <c r="H555" s="136"/>
      <c r="I555" s="136"/>
      <c r="J555" s="136"/>
      <c r="K555" s="136"/>
      <c r="L555" s="136"/>
      <c r="M555" s="136"/>
      <c r="N555" s="136"/>
      <c r="O555" s="136"/>
      <c r="P555" s="136"/>
      <c r="Q555" s="27"/>
      <c r="R555" s="136"/>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row>
    <row r="556" spans="1:44" ht="15.75" customHeight="1">
      <c r="A556" s="27"/>
      <c r="B556" s="27"/>
      <c r="C556" s="135"/>
      <c r="D556" s="27"/>
      <c r="E556" s="27"/>
      <c r="F556" s="135"/>
      <c r="G556" s="27"/>
      <c r="H556" s="136"/>
      <c r="I556" s="136"/>
      <c r="J556" s="136"/>
      <c r="K556" s="136"/>
      <c r="L556" s="136"/>
      <c r="M556" s="136"/>
      <c r="N556" s="136"/>
      <c r="O556" s="136"/>
      <c r="P556" s="136"/>
      <c r="Q556" s="27"/>
      <c r="R556" s="136"/>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row>
    <row r="557" spans="1:44" ht="15.75" customHeight="1">
      <c r="A557" s="27"/>
      <c r="B557" s="27"/>
      <c r="C557" s="135"/>
      <c r="D557" s="27"/>
      <c r="E557" s="27"/>
      <c r="F557" s="135"/>
      <c r="G557" s="27"/>
      <c r="H557" s="136"/>
      <c r="I557" s="136"/>
      <c r="J557" s="136"/>
      <c r="K557" s="136"/>
      <c r="L557" s="136"/>
      <c r="M557" s="136"/>
      <c r="N557" s="136"/>
      <c r="O557" s="136"/>
      <c r="P557" s="136"/>
      <c r="Q557" s="27"/>
      <c r="R557" s="136"/>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row>
    <row r="558" spans="1:44" ht="15.75" customHeight="1">
      <c r="A558" s="27"/>
      <c r="B558" s="27"/>
      <c r="C558" s="135"/>
      <c r="D558" s="27"/>
      <c r="E558" s="27"/>
      <c r="F558" s="135"/>
      <c r="G558" s="27"/>
      <c r="H558" s="136"/>
      <c r="I558" s="136"/>
      <c r="J558" s="136"/>
      <c r="K558" s="136"/>
      <c r="L558" s="136"/>
      <c r="M558" s="136"/>
      <c r="N558" s="136"/>
      <c r="O558" s="136"/>
      <c r="P558" s="136"/>
      <c r="Q558" s="27"/>
      <c r="R558" s="136"/>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row>
    <row r="559" spans="1:44" ht="15.75" customHeight="1">
      <c r="A559" s="27"/>
      <c r="B559" s="27"/>
      <c r="C559" s="135"/>
      <c r="D559" s="27"/>
      <c r="E559" s="27"/>
      <c r="F559" s="135"/>
      <c r="G559" s="27"/>
      <c r="H559" s="136"/>
      <c r="I559" s="136"/>
      <c r="J559" s="136"/>
      <c r="K559" s="136"/>
      <c r="L559" s="136"/>
      <c r="M559" s="136"/>
      <c r="N559" s="136"/>
      <c r="O559" s="136"/>
      <c r="P559" s="136"/>
      <c r="Q559" s="27"/>
      <c r="R559" s="136"/>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row>
    <row r="560" spans="1:44" ht="15.75" customHeight="1">
      <c r="A560" s="27"/>
      <c r="B560" s="27"/>
      <c r="C560" s="135"/>
      <c r="D560" s="27"/>
      <c r="E560" s="27"/>
      <c r="F560" s="135"/>
      <c r="G560" s="27"/>
      <c r="H560" s="136"/>
      <c r="I560" s="136"/>
      <c r="J560" s="136"/>
      <c r="K560" s="136"/>
      <c r="L560" s="136"/>
      <c r="M560" s="136"/>
      <c r="N560" s="136"/>
      <c r="O560" s="136"/>
      <c r="P560" s="136"/>
      <c r="Q560" s="27"/>
      <c r="R560" s="136"/>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row>
    <row r="561" spans="1:44" ht="15.75" customHeight="1">
      <c r="A561" s="27"/>
      <c r="B561" s="27"/>
      <c r="C561" s="135"/>
      <c r="D561" s="27"/>
      <c r="E561" s="27"/>
      <c r="F561" s="135"/>
      <c r="G561" s="27"/>
      <c r="H561" s="136"/>
      <c r="I561" s="136"/>
      <c r="J561" s="136"/>
      <c r="K561" s="136"/>
      <c r="L561" s="136"/>
      <c r="M561" s="136"/>
      <c r="N561" s="136"/>
      <c r="O561" s="136"/>
      <c r="P561" s="136"/>
      <c r="Q561" s="27"/>
      <c r="R561" s="136"/>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row>
    <row r="562" spans="1:44" ht="15.75" customHeight="1">
      <c r="A562" s="27"/>
      <c r="B562" s="27"/>
      <c r="C562" s="135"/>
      <c r="D562" s="27"/>
      <c r="E562" s="27"/>
      <c r="F562" s="135"/>
      <c r="G562" s="27"/>
      <c r="H562" s="136"/>
      <c r="I562" s="136"/>
      <c r="J562" s="136"/>
      <c r="K562" s="136"/>
      <c r="L562" s="136"/>
      <c r="M562" s="136"/>
      <c r="N562" s="136"/>
      <c r="O562" s="136"/>
      <c r="P562" s="136"/>
      <c r="Q562" s="27"/>
      <c r="R562" s="136"/>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row>
    <row r="563" spans="1:44" ht="15.75" customHeight="1">
      <c r="A563" s="27"/>
      <c r="B563" s="27"/>
      <c r="C563" s="135"/>
      <c r="D563" s="27"/>
      <c r="E563" s="27"/>
      <c r="F563" s="135"/>
      <c r="G563" s="27"/>
      <c r="H563" s="136"/>
      <c r="I563" s="136"/>
      <c r="J563" s="136"/>
      <c r="K563" s="136"/>
      <c r="L563" s="136"/>
      <c r="M563" s="136"/>
      <c r="N563" s="136"/>
      <c r="O563" s="136"/>
      <c r="P563" s="136"/>
      <c r="Q563" s="27"/>
      <c r="R563" s="136"/>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row>
    <row r="564" spans="1:44" ht="15.75" customHeight="1">
      <c r="A564" s="27"/>
      <c r="B564" s="27"/>
      <c r="C564" s="135"/>
      <c r="D564" s="27"/>
      <c r="E564" s="27"/>
      <c r="F564" s="135"/>
      <c r="G564" s="27"/>
      <c r="H564" s="136"/>
      <c r="I564" s="136"/>
      <c r="J564" s="136"/>
      <c r="K564" s="136"/>
      <c r="L564" s="136"/>
      <c r="M564" s="136"/>
      <c r="N564" s="136"/>
      <c r="O564" s="136"/>
      <c r="P564" s="136"/>
      <c r="Q564" s="27"/>
      <c r="R564" s="136"/>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row>
    <row r="565" spans="1:44" ht="15.75" customHeight="1">
      <c r="A565" s="27"/>
      <c r="B565" s="27"/>
      <c r="C565" s="135"/>
      <c r="D565" s="27"/>
      <c r="E565" s="27"/>
      <c r="F565" s="135"/>
      <c r="G565" s="27"/>
      <c r="H565" s="136"/>
      <c r="I565" s="136"/>
      <c r="J565" s="136"/>
      <c r="K565" s="136"/>
      <c r="L565" s="136"/>
      <c r="M565" s="136"/>
      <c r="N565" s="136"/>
      <c r="O565" s="136"/>
      <c r="P565" s="136"/>
      <c r="Q565" s="27"/>
      <c r="R565" s="136"/>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row>
    <row r="566" spans="1:44" ht="15.75" customHeight="1">
      <c r="A566" s="27"/>
      <c r="B566" s="27"/>
      <c r="C566" s="135"/>
      <c r="D566" s="27"/>
      <c r="E566" s="27"/>
      <c r="F566" s="135"/>
      <c r="G566" s="27"/>
      <c r="H566" s="136"/>
      <c r="I566" s="136"/>
      <c r="J566" s="136"/>
      <c r="K566" s="136"/>
      <c r="L566" s="136"/>
      <c r="M566" s="136"/>
      <c r="N566" s="136"/>
      <c r="O566" s="136"/>
      <c r="P566" s="136"/>
      <c r="Q566" s="27"/>
      <c r="R566" s="136"/>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row>
    <row r="567" spans="1:44" ht="15.75" customHeight="1">
      <c r="A567" s="27"/>
      <c r="B567" s="27"/>
      <c r="C567" s="135"/>
      <c r="D567" s="27"/>
      <c r="E567" s="27"/>
      <c r="F567" s="135"/>
      <c r="G567" s="27"/>
      <c r="H567" s="136"/>
      <c r="I567" s="136"/>
      <c r="J567" s="136"/>
      <c r="K567" s="136"/>
      <c r="L567" s="136"/>
      <c r="M567" s="136"/>
      <c r="N567" s="136"/>
      <c r="O567" s="136"/>
      <c r="P567" s="136"/>
      <c r="Q567" s="27"/>
      <c r="R567" s="136"/>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row>
    <row r="568" spans="1:44" ht="15.75" customHeight="1">
      <c r="A568" s="27"/>
      <c r="B568" s="27"/>
      <c r="C568" s="135"/>
      <c r="D568" s="27"/>
      <c r="E568" s="27"/>
      <c r="F568" s="135"/>
      <c r="G568" s="27"/>
      <c r="H568" s="136"/>
      <c r="I568" s="136"/>
      <c r="J568" s="136"/>
      <c r="K568" s="136"/>
      <c r="L568" s="136"/>
      <c r="M568" s="136"/>
      <c r="N568" s="136"/>
      <c r="O568" s="136"/>
      <c r="P568" s="136"/>
      <c r="Q568" s="27"/>
      <c r="R568" s="136"/>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row>
    <row r="569" spans="1:44" ht="15.75" customHeight="1">
      <c r="A569" s="27"/>
      <c r="B569" s="27"/>
      <c r="C569" s="135"/>
      <c r="D569" s="27"/>
      <c r="E569" s="27"/>
      <c r="F569" s="135"/>
      <c r="G569" s="27"/>
      <c r="H569" s="136"/>
      <c r="I569" s="136"/>
      <c r="J569" s="136"/>
      <c r="K569" s="136"/>
      <c r="L569" s="136"/>
      <c r="M569" s="136"/>
      <c r="N569" s="136"/>
      <c r="O569" s="136"/>
      <c r="P569" s="136"/>
      <c r="Q569" s="27"/>
      <c r="R569" s="136"/>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row>
    <row r="570" spans="1:44" ht="15.75" customHeight="1">
      <c r="A570" s="27"/>
      <c r="B570" s="27"/>
      <c r="C570" s="135"/>
      <c r="D570" s="27"/>
      <c r="E570" s="27"/>
      <c r="F570" s="135"/>
      <c r="G570" s="27"/>
      <c r="H570" s="136"/>
      <c r="I570" s="136"/>
      <c r="J570" s="136"/>
      <c r="K570" s="136"/>
      <c r="L570" s="136"/>
      <c r="M570" s="136"/>
      <c r="N570" s="136"/>
      <c r="O570" s="136"/>
      <c r="P570" s="136"/>
      <c r="Q570" s="27"/>
      <c r="R570" s="136"/>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row>
    <row r="571" spans="1:44" ht="15.75" customHeight="1">
      <c r="A571" s="27"/>
      <c r="B571" s="27"/>
      <c r="C571" s="135"/>
      <c r="D571" s="27"/>
      <c r="E571" s="27"/>
      <c r="F571" s="135"/>
      <c r="G571" s="27"/>
      <c r="H571" s="136"/>
      <c r="I571" s="136"/>
      <c r="J571" s="136"/>
      <c r="K571" s="136"/>
      <c r="L571" s="136"/>
      <c r="M571" s="136"/>
      <c r="N571" s="136"/>
      <c r="O571" s="136"/>
      <c r="P571" s="136"/>
      <c r="Q571" s="27"/>
      <c r="R571" s="136"/>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row>
    <row r="572" spans="1:44" ht="15.75" customHeight="1">
      <c r="A572" s="27"/>
      <c r="B572" s="27"/>
      <c r="C572" s="135"/>
      <c r="D572" s="27"/>
      <c r="E572" s="27"/>
      <c r="F572" s="135"/>
      <c r="G572" s="27"/>
      <c r="H572" s="136"/>
      <c r="I572" s="136"/>
      <c r="J572" s="136"/>
      <c r="K572" s="136"/>
      <c r="L572" s="136"/>
      <c r="M572" s="136"/>
      <c r="N572" s="136"/>
      <c r="O572" s="136"/>
      <c r="P572" s="136"/>
      <c r="Q572" s="27"/>
      <c r="R572" s="136"/>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row>
    <row r="573" spans="1:44" ht="15.75" customHeight="1">
      <c r="A573" s="27"/>
      <c r="B573" s="27"/>
      <c r="C573" s="135"/>
      <c r="D573" s="27"/>
      <c r="E573" s="27"/>
      <c r="F573" s="135"/>
      <c r="G573" s="27"/>
      <c r="H573" s="136"/>
      <c r="I573" s="136"/>
      <c r="J573" s="136"/>
      <c r="K573" s="136"/>
      <c r="L573" s="136"/>
      <c r="M573" s="136"/>
      <c r="N573" s="136"/>
      <c r="O573" s="136"/>
      <c r="P573" s="136"/>
      <c r="Q573" s="27"/>
      <c r="R573" s="136"/>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row>
    <row r="574" spans="1:44" ht="15.75" customHeight="1">
      <c r="A574" s="27"/>
      <c r="B574" s="27"/>
      <c r="C574" s="135"/>
      <c r="D574" s="27"/>
      <c r="E574" s="27"/>
      <c r="F574" s="135"/>
      <c r="G574" s="27"/>
      <c r="H574" s="136"/>
      <c r="I574" s="136"/>
      <c r="J574" s="136"/>
      <c r="K574" s="136"/>
      <c r="L574" s="136"/>
      <c r="M574" s="136"/>
      <c r="N574" s="136"/>
      <c r="O574" s="136"/>
      <c r="P574" s="136"/>
      <c r="Q574" s="27"/>
      <c r="R574" s="136"/>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row>
    <row r="575" spans="1:44" ht="15.75" customHeight="1">
      <c r="A575" s="27"/>
      <c r="B575" s="27"/>
      <c r="C575" s="135"/>
      <c r="D575" s="27"/>
      <c r="E575" s="27"/>
      <c r="F575" s="135"/>
      <c r="G575" s="27"/>
      <c r="H575" s="136"/>
      <c r="I575" s="136"/>
      <c r="J575" s="136"/>
      <c r="K575" s="136"/>
      <c r="L575" s="136"/>
      <c r="M575" s="136"/>
      <c r="N575" s="136"/>
      <c r="O575" s="136"/>
      <c r="P575" s="136"/>
      <c r="Q575" s="27"/>
      <c r="R575" s="136"/>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row>
    <row r="576" spans="1:44" ht="15.75" customHeight="1">
      <c r="A576" s="27"/>
      <c r="B576" s="27"/>
      <c r="C576" s="135"/>
      <c r="D576" s="27"/>
      <c r="E576" s="27"/>
      <c r="F576" s="135"/>
      <c r="G576" s="27"/>
      <c r="H576" s="136"/>
      <c r="I576" s="136"/>
      <c r="J576" s="136"/>
      <c r="K576" s="136"/>
      <c r="L576" s="136"/>
      <c r="M576" s="136"/>
      <c r="N576" s="136"/>
      <c r="O576" s="136"/>
      <c r="P576" s="136"/>
      <c r="Q576" s="27"/>
      <c r="R576" s="136"/>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row>
    <row r="577" spans="1:44" ht="15.75" customHeight="1">
      <c r="A577" s="27"/>
      <c r="B577" s="27"/>
      <c r="C577" s="135"/>
      <c r="D577" s="27"/>
      <c r="E577" s="27"/>
      <c r="F577" s="135"/>
      <c r="G577" s="27"/>
      <c r="H577" s="136"/>
      <c r="I577" s="136"/>
      <c r="J577" s="136"/>
      <c r="K577" s="136"/>
      <c r="L577" s="136"/>
      <c r="M577" s="136"/>
      <c r="N577" s="136"/>
      <c r="O577" s="136"/>
      <c r="P577" s="136"/>
      <c r="Q577" s="27"/>
      <c r="R577" s="136"/>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row>
    <row r="578" spans="1:44" ht="15.75" customHeight="1">
      <c r="A578" s="27"/>
      <c r="B578" s="27"/>
      <c r="C578" s="135"/>
      <c r="D578" s="27"/>
      <c r="E578" s="27"/>
      <c r="F578" s="135"/>
      <c r="G578" s="27"/>
      <c r="H578" s="136"/>
      <c r="I578" s="136"/>
      <c r="J578" s="136"/>
      <c r="K578" s="136"/>
      <c r="L578" s="136"/>
      <c r="M578" s="136"/>
      <c r="N578" s="136"/>
      <c r="O578" s="136"/>
      <c r="P578" s="136"/>
      <c r="Q578" s="27"/>
      <c r="R578" s="136"/>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row>
    <row r="579" spans="1:44" ht="15.75" customHeight="1">
      <c r="A579" s="27"/>
      <c r="B579" s="27"/>
      <c r="C579" s="135"/>
      <c r="D579" s="27"/>
      <c r="E579" s="27"/>
      <c r="F579" s="135"/>
      <c r="G579" s="27"/>
      <c r="H579" s="136"/>
      <c r="I579" s="136"/>
      <c r="J579" s="136"/>
      <c r="K579" s="136"/>
      <c r="L579" s="136"/>
      <c r="M579" s="136"/>
      <c r="N579" s="136"/>
      <c r="O579" s="136"/>
      <c r="P579" s="136"/>
      <c r="Q579" s="27"/>
      <c r="R579" s="136"/>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row>
    <row r="580" spans="1:44" ht="15.75" customHeight="1">
      <c r="A580" s="27"/>
      <c r="B580" s="27"/>
      <c r="C580" s="135"/>
      <c r="D580" s="27"/>
      <c r="E580" s="27"/>
      <c r="F580" s="135"/>
      <c r="G580" s="27"/>
      <c r="H580" s="136"/>
      <c r="I580" s="136"/>
      <c r="J580" s="136"/>
      <c r="K580" s="136"/>
      <c r="L580" s="136"/>
      <c r="M580" s="136"/>
      <c r="N580" s="136"/>
      <c r="O580" s="136"/>
      <c r="P580" s="136"/>
      <c r="Q580" s="27"/>
      <c r="R580" s="136"/>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row>
    <row r="581" spans="1:44" ht="15.75" customHeight="1">
      <c r="A581" s="27"/>
      <c r="B581" s="27"/>
      <c r="C581" s="135"/>
      <c r="D581" s="27"/>
      <c r="E581" s="27"/>
      <c r="F581" s="135"/>
      <c r="G581" s="27"/>
      <c r="H581" s="136"/>
      <c r="I581" s="136"/>
      <c r="J581" s="136"/>
      <c r="K581" s="136"/>
      <c r="L581" s="136"/>
      <c r="M581" s="136"/>
      <c r="N581" s="136"/>
      <c r="O581" s="136"/>
      <c r="P581" s="136"/>
      <c r="Q581" s="27"/>
      <c r="R581" s="136"/>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row>
    <row r="582" spans="1:44" ht="15.75" customHeight="1">
      <c r="A582" s="27"/>
      <c r="B582" s="27"/>
      <c r="C582" s="135"/>
      <c r="D582" s="27"/>
      <c r="E582" s="27"/>
      <c r="F582" s="135"/>
      <c r="G582" s="27"/>
      <c r="H582" s="136"/>
      <c r="I582" s="136"/>
      <c r="J582" s="136"/>
      <c r="K582" s="136"/>
      <c r="L582" s="136"/>
      <c r="M582" s="136"/>
      <c r="N582" s="136"/>
      <c r="O582" s="136"/>
      <c r="P582" s="136"/>
      <c r="Q582" s="27"/>
      <c r="R582" s="136"/>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row>
    <row r="583" spans="1:44" ht="15.75" customHeight="1">
      <c r="A583" s="27"/>
      <c r="B583" s="27"/>
      <c r="C583" s="135"/>
      <c r="D583" s="27"/>
      <c r="E583" s="27"/>
      <c r="F583" s="135"/>
      <c r="G583" s="27"/>
      <c r="H583" s="136"/>
      <c r="I583" s="136"/>
      <c r="J583" s="136"/>
      <c r="K583" s="136"/>
      <c r="L583" s="136"/>
      <c r="M583" s="136"/>
      <c r="N583" s="136"/>
      <c r="O583" s="136"/>
      <c r="P583" s="136"/>
      <c r="Q583" s="27"/>
      <c r="R583" s="136"/>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row>
    <row r="584" spans="1:44" ht="15.75" customHeight="1">
      <c r="A584" s="27"/>
      <c r="B584" s="27"/>
      <c r="C584" s="135"/>
      <c r="D584" s="27"/>
      <c r="E584" s="27"/>
      <c r="F584" s="135"/>
      <c r="G584" s="27"/>
      <c r="H584" s="136"/>
      <c r="I584" s="136"/>
      <c r="J584" s="136"/>
      <c r="K584" s="136"/>
      <c r="L584" s="136"/>
      <c r="M584" s="136"/>
      <c r="N584" s="136"/>
      <c r="O584" s="136"/>
      <c r="P584" s="136"/>
      <c r="Q584" s="27"/>
      <c r="R584" s="136"/>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row>
    <row r="585" spans="1:44" ht="15.75" customHeight="1">
      <c r="A585" s="27"/>
      <c r="B585" s="27"/>
      <c r="C585" s="135"/>
      <c r="D585" s="27"/>
      <c r="E585" s="27"/>
      <c r="F585" s="135"/>
      <c r="G585" s="27"/>
      <c r="H585" s="136"/>
      <c r="I585" s="136"/>
      <c r="J585" s="136"/>
      <c r="K585" s="136"/>
      <c r="L585" s="136"/>
      <c r="M585" s="136"/>
      <c r="N585" s="136"/>
      <c r="O585" s="136"/>
      <c r="P585" s="136"/>
      <c r="Q585" s="27"/>
      <c r="R585" s="136"/>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row>
    <row r="586" spans="1:44" ht="15.75" customHeight="1">
      <c r="A586" s="27"/>
      <c r="B586" s="27"/>
      <c r="C586" s="135"/>
      <c r="D586" s="27"/>
      <c r="E586" s="27"/>
      <c r="F586" s="135"/>
      <c r="G586" s="27"/>
      <c r="H586" s="136"/>
      <c r="I586" s="136"/>
      <c r="J586" s="136"/>
      <c r="K586" s="136"/>
      <c r="L586" s="136"/>
      <c r="M586" s="136"/>
      <c r="N586" s="136"/>
      <c r="O586" s="136"/>
      <c r="P586" s="136"/>
      <c r="Q586" s="27"/>
      <c r="R586" s="136"/>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row>
    <row r="587" spans="1:44" ht="15.75" customHeight="1">
      <c r="A587" s="27"/>
      <c r="B587" s="27"/>
      <c r="C587" s="135"/>
      <c r="D587" s="27"/>
      <c r="E587" s="27"/>
      <c r="F587" s="135"/>
      <c r="G587" s="27"/>
      <c r="H587" s="136"/>
      <c r="I587" s="136"/>
      <c r="J587" s="136"/>
      <c r="K587" s="136"/>
      <c r="L587" s="136"/>
      <c r="M587" s="136"/>
      <c r="N587" s="136"/>
      <c r="O587" s="136"/>
      <c r="P587" s="136"/>
      <c r="Q587" s="27"/>
      <c r="R587" s="136"/>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row>
    <row r="588" spans="1:44" ht="15.75" customHeight="1">
      <c r="A588" s="27"/>
      <c r="B588" s="27"/>
      <c r="C588" s="135"/>
      <c r="D588" s="27"/>
      <c r="E588" s="27"/>
      <c r="F588" s="135"/>
      <c r="G588" s="27"/>
      <c r="H588" s="136"/>
      <c r="I588" s="136"/>
      <c r="J588" s="136"/>
      <c r="K588" s="136"/>
      <c r="L588" s="136"/>
      <c r="M588" s="136"/>
      <c r="N588" s="136"/>
      <c r="O588" s="136"/>
      <c r="P588" s="136"/>
      <c r="Q588" s="27"/>
      <c r="R588" s="136"/>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row>
    <row r="589" spans="1:44" ht="15.75" customHeight="1">
      <c r="A589" s="27"/>
      <c r="B589" s="27"/>
      <c r="C589" s="135"/>
      <c r="D589" s="27"/>
      <c r="E589" s="27"/>
      <c r="F589" s="135"/>
      <c r="G589" s="27"/>
      <c r="H589" s="136"/>
      <c r="I589" s="136"/>
      <c r="J589" s="136"/>
      <c r="K589" s="136"/>
      <c r="L589" s="136"/>
      <c r="M589" s="136"/>
      <c r="N589" s="136"/>
      <c r="O589" s="136"/>
      <c r="P589" s="136"/>
      <c r="Q589" s="27"/>
      <c r="R589" s="136"/>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row>
    <row r="590" spans="1:44" ht="15.75" customHeight="1">
      <c r="A590" s="27"/>
      <c r="B590" s="27"/>
      <c r="C590" s="135"/>
      <c r="D590" s="27"/>
      <c r="E590" s="27"/>
      <c r="F590" s="135"/>
      <c r="G590" s="27"/>
      <c r="H590" s="136"/>
      <c r="I590" s="136"/>
      <c r="J590" s="136"/>
      <c r="K590" s="136"/>
      <c r="L590" s="136"/>
      <c r="M590" s="136"/>
      <c r="N590" s="136"/>
      <c r="O590" s="136"/>
      <c r="P590" s="136"/>
      <c r="Q590" s="27"/>
      <c r="R590" s="136"/>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row>
    <row r="591" spans="1:44" ht="15.75" customHeight="1">
      <c r="A591" s="27"/>
      <c r="B591" s="27"/>
      <c r="C591" s="135"/>
      <c r="D591" s="27"/>
      <c r="E591" s="27"/>
      <c r="F591" s="135"/>
      <c r="G591" s="27"/>
      <c r="H591" s="136"/>
      <c r="I591" s="136"/>
      <c r="J591" s="136"/>
      <c r="K591" s="136"/>
      <c r="L591" s="136"/>
      <c r="M591" s="136"/>
      <c r="N591" s="136"/>
      <c r="O591" s="136"/>
      <c r="P591" s="136"/>
      <c r="Q591" s="27"/>
      <c r="R591" s="136"/>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row>
    <row r="592" spans="1:44" ht="15.75" customHeight="1">
      <c r="A592" s="27"/>
      <c r="B592" s="27"/>
      <c r="C592" s="135"/>
      <c r="D592" s="27"/>
      <c r="E592" s="27"/>
      <c r="F592" s="135"/>
      <c r="G592" s="27"/>
      <c r="H592" s="136"/>
      <c r="I592" s="136"/>
      <c r="J592" s="136"/>
      <c r="K592" s="136"/>
      <c r="L592" s="136"/>
      <c r="M592" s="136"/>
      <c r="N592" s="136"/>
      <c r="O592" s="136"/>
      <c r="P592" s="136"/>
      <c r="Q592" s="27"/>
      <c r="R592" s="136"/>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row>
    <row r="593" spans="1:44" ht="15.75" customHeight="1">
      <c r="A593" s="27"/>
      <c r="B593" s="27"/>
      <c r="C593" s="135"/>
      <c r="D593" s="27"/>
      <c r="E593" s="27"/>
      <c r="F593" s="135"/>
      <c r="G593" s="27"/>
      <c r="H593" s="136"/>
      <c r="I593" s="136"/>
      <c r="J593" s="136"/>
      <c r="K593" s="136"/>
      <c r="L593" s="136"/>
      <c r="M593" s="136"/>
      <c r="N593" s="136"/>
      <c r="O593" s="136"/>
      <c r="P593" s="136"/>
      <c r="Q593" s="27"/>
      <c r="R593" s="136"/>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row>
    <row r="594" spans="1:44" ht="15.75" customHeight="1">
      <c r="A594" s="27"/>
      <c r="B594" s="27"/>
      <c r="C594" s="135"/>
      <c r="D594" s="27"/>
      <c r="E594" s="27"/>
      <c r="F594" s="135"/>
      <c r="G594" s="27"/>
      <c r="H594" s="136"/>
      <c r="I594" s="136"/>
      <c r="J594" s="136"/>
      <c r="K594" s="136"/>
      <c r="L594" s="136"/>
      <c r="M594" s="136"/>
      <c r="N594" s="136"/>
      <c r="O594" s="136"/>
      <c r="P594" s="136"/>
      <c r="Q594" s="27"/>
      <c r="R594" s="136"/>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row>
    <row r="595" spans="1:44" ht="15.75" customHeight="1">
      <c r="A595" s="27"/>
      <c r="B595" s="27"/>
      <c r="C595" s="135"/>
      <c r="D595" s="27"/>
      <c r="E595" s="27"/>
      <c r="F595" s="135"/>
      <c r="G595" s="27"/>
      <c r="H595" s="136"/>
      <c r="I595" s="136"/>
      <c r="J595" s="136"/>
      <c r="K595" s="136"/>
      <c r="L595" s="136"/>
      <c r="M595" s="136"/>
      <c r="N595" s="136"/>
      <c r="O595" s="136"/>
      <c r="P595" s="136"/>
      <c r="Q595" s="27"/>
      <c r="R595" s="136"/>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row>
    <row r="596" spans="1:44" ht="15.75" customHeight="1">
      <c r="A596" s="27"/>
      <c r="B596" s="27"/>
      <c r="C596" s="135"/>
      <c r="D596" s="27"/>
      <c r="E596" s="27"/>
      <c r="F596" s="135"/>
      <c r="G596" s="27"/>
      <c r="H596" s="136"/>
      <c r="I596" s="136"/>
      <c r="J596" s="136"/>
      <c r="K596" s="136"/>
      <c r="L596" s="136"/>
      <c r="M596" s="136"/>
      <c r="N596" s="136"/>
      <c r="O596" s="136"/>
      <c r="P596" s="136"/>
      <c r="Q596" s="27"/>
      <c r="R596" s="136"/>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row>
    <row r="597" spans="1:44" ht="15.75" customHeight="1">
      <c r="A597" s="27"/>
      <c r="B597" s="27"/>
      <c r="C597" s="135"/>
      <c r="D597" s="27"/>
      <c r="E597" s="27"/>
      <c r="F597" s="135"/>
      <c r="G597" s="27"/>
      <c r="H597" s="136"/>
      <c r="I597" s="136"/>
      <c r="J597" s="136"/>
      <c r="K597" s="136"/>
      <c r="L597" s="136"/>
      <c r="M597" s="136"/>
      <c r="N597" s="136"/>
      <c r="O597" s="136"/>
      <c r="P597" s="136"/>
      <c r="Q597" s="27"/>
      <c r="R597" s="136"/>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row>
    <row r="598" spans="1:44" ht="15.75" customHeight="1">
      <c r="A598" s="27"/>
      <c r="B598" s="27"/>
      <c r="C598" s="135"/>
      <c r="D598" s="27"/>
      <c r="E598" s="27"/>
      <c r="F598" s="135"/>
      <c r="G598" s="27"/>
      <c r="H598" s="136"/>
      <c r="I598" s="136"/>
      <c r="J598" s="136"/>
      <c r="K598" s="136"/>
      <c r="L598" s="136"/>
      <c r="M598" s="136"/>
      <c r="N598" s="136"/>
      <c r="O598" s="136"/>
      <c r="P598" s="136"/>
      <c r="Q598" s="27"/>
      <c r="R598" s="136"/>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row>
    <row r="599" spans="1:44" ht="15.75" customHeight="1">
      <c r="A599" s="27"/>
      <c r="B599" s="27"/>
      <c r="C599" s="135"/>
      <c r="D599" s="27"/>
      <c r="E599" s="27"/>
      <c r="F599" s="135"/>
      <c r="G599" s="27"/>
      <c r="H599" s="136"/>
      <c r="I599" s="136"/>
      <c r="J599" s="136"/>
      <c r="K599" s="136"/>
      <c r="L599" s="136"/>
      <c r="M599" s="136"/>
      <c r="N599" s="136"/>
      <c r="O599" s="136"/>
      <c r="P599" s="136"/>
      <c r="Q599" s="27"/>
      <c r="R599" s="136"/>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row>
    <row r="600" spans="1:44" ht="15.75" customHeight="1">
      <c r="A600" s="27"/>
      <c r="B600" s="27"/>
      <c r="C600" s="135"/>
      <c r="D600" s="27"/>
      <c r="E600" s="27"/>
      <c r="F600" s="135"/>
      <c r="G600" s="27"/>
      <c r="H600" s="136"/>
      <c r="I600" s="136"/>
      <c r="J600" s="136"/>
      <c r="K600" s="136"/>
      <c r="L600" s="136"/>
      <c r="M600" s="136"/>
      <c r="N600" s="136"/>
      <c r="O600" s="136"/>
      <c r="P600" s="136"/>
      <c r="Q600" s="27"/>
      <c r="R600" s="136"/>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row>
    <row r="601" spans="1:44" ht="15.75" customHeight="1">
      <c r="A601" s="27"/>
      <c r="B601" s="27"/>
      <c r="C601" s="135"/>
      <c r="D601" s="27"/>
      <c r="E601" s="27"/>
      <c r="F601" s="135"/>
      <c r="G601" s="27"/>
      <c r="H601" s="136"/>
      <c r="I601" s="136"/>
      <c r="J601" s="136"/>
      <c r="K601" s="136"/>
      <c r="L601" s="136"/>
      <c r="M601" s="136"/>
      <c r="N601" s="136"/>
      <c r="O601" s="136"/>
      <c r="P601" s="136"/>
      <c r="Q601" s="27"/>
      <c r="R601" s="136"/>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row>
    <row r="602" spans="1:44" ht="15.75" customHeight="1">
      <c r="A602" s="27"/>
      <c r="B602" s="27"/>
      <c r="C602" s="135"/>
      <c r="D602" s="27"/>
      <c r="E602" s="27"/>
      <c r="F602" s="135"/>
      <c r="G602" s="27"/>
      <c r="H602" s="136"/>
      <c r="I602" s="136"/>
      <c r="J602" s="136"/>
      <c r="K602" s="136"/>
      <c r="L602" s="136"/>
      <c r="M602" s="136"/>
      <c r="N602" s="136"/>
      <c r="O602" s="136"/>
      <c r="P602" s="136"/>
      <c r="Q602" s="27"/>
      <c r="R602" s="136"/>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row>
    <row r="603" spans="1:44" ht="15.75" customHeight="1">
      <c r="A603" s="27"/>
      <c r="B603" s="27"/>
      <c r="C603" s="135"/>
      <c r="D603" s="27"/>
      <c r="E603" s="27"/>
      <c r="F603" s="135"/>
      <c r="G603" s="27"/>
      <c r="H603" s="136"/>
      <c r="I603" s="136"/>
      <c r="J603" s="136"/>
      <c r="K603" s="136"/>
      <c r="L603" s="136"/>
      <c r="M603" s="136"/>
      <c r="N603" s="136"/>
      <c r="O603" s="136"/>
      <c r="P603" s="136"/>
      <c r="Q603" s="27"/>
      <c r="R603" s="136"/>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row>
    <row r="604" spans="1:44" ht="15.75" customHeight="1">
      <c r="A604" s="27"/>
      <c r="B604" s="27"/>
      <c r="C604" s="135"/>
      <c r="D604" s="27"/>
      <c r="E604" s="27"/>
      <c r="F604" s="135"/>
      <c r="G604" s="27"/>
      <c r="H604" s="136"/>
      <c r="I604" s="136"/>
      <c r="J604" s="136"/>
      <c r="K604" s="136"/>
      <c r="L604" s="136"/>
      <c r="M604" s="136"/>
      <c r="N604" s="136"/>
      <c r="O604" s="136"/>
      <c r="P604" s="136"/>
      <c r="Q604" s="27"/>
      <c r="R604" s="136"/>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row>
    <row r="605" spans="1:44" ht="15.75" customHeight="1">
      <c r="A605" s="27"/>
      <c r="B605" s="27"/>
      <c r="C605" s="135"/>
      <c r="D605" s="27"/>
      <c r="E605" s="27"/>
      <c r="F605" s="135"/>
      <c r="G605" s="27"/>
      <c r="H605" s="136"/>
      <c r="I605" s="136"/>
      <c r="J605" s="136"/>
      <c r="K605" s="136"/>
      <c r="L605" s="136"/>
      <c r="M605" s="136"/>
      <c r="N605" s="136"/>
      <c r="O605" s="136"/>
      <c r="P605" s="136"/>
      <c r="Q605" s="27"/>
      <c r="R605" s="136"/>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row>
    <row r="606" spans="1:44" ht="15.75" customHeight="1">
      <c r="A606" s="27"/>
      <c r="B606" s="27"/>
      <c r="C606" s="135"/>
      <c r="D606" s="27"/>
      <c r="E606" s="27"/>
      <c r="F606" s="135"/>
      <c r="G606" s="27"/>
      <c r="H606" s="136"/>
      <c r="I606" s="136"/>
      <c r="J606" s="136"/>
      <c r="K606" s="136"/>
      <c r="L606" s="136"/>
      <c r="M606" s="136"/>
      <c r="N606" s="136"/>
      <c r="O606" s="136"/>
      <c r="P606" s="136"/>
      <c r="Q606" s="27"/>
      <c r="R606" s="136"/>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row>
    <row r="607" spans="1:44" ht="15.75" customHeight="1">
      <c r="A607" s="27"/>
      <c r="B607" s="27"/>
      <c r="C607" s="135"/>
      <c r="D607" s="27"/>
      <c r="E607" s="27"/>
      <c r="F607" s="135"/>
      <c r="G607" s="27"/>
      <c r="H607" s="136"/>
      <c r="I607" s="136"/>
      <c r="J607" s="136"/>
      <c r="K607" s="136"/>
      <c r="L607" s="136"/>
      <c r="M607" s="136"/>
      <c r="N607" s="136"/>
      <c r="O607" s="136"/>
      <c r="P607" s="136"/>
      <c r="Q607" s="27"/>
      <c r="R607" s="136"/>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row>
    <row r="608" spans="1:44" ht="15.75" customHeight="1">
      <c r="A608" s="27"/>
      <c r="B608" s="27"/>
      <c r="C608" s="135"/>
      <c r="D608" s="27"/>
      <c r="E608" s="27"/>
      <c r="F608" s="135"/>
      <c r="G608" s="27"/>
      <c r="H608" s="136"/>
      <c r="I608" s="136"/>
      <c r="J608" s="136"/>
      <c r="K608" s="136"/>
      <c r="L608" s="136"/>
      <c r="M608" s="136"/>
      <c r="N608" s="136"/>
      <c r="O608" s="136"/>
      <c r="P608" s="136"/>
      <c r="Q608" s="27"/>
      <c r="R608" s="136"/>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row>
    <row r="609" spans="1:44" ht="15.75" customHeight="1">
      <c r="A609" s="27"/>
      <c r="B609" s="27"/>
      <c r="C609" s="135"/>
      <c r="D609" s="27"/>
      <c r="E609" s="27"/>
      <c r="F609" s="135"/>
      <c r="G609" s="27"/>
      <c r="H609" s="136"/>
      <c r="I609" s="136"/>
      <c r="J609" s="136"/>
      <c r="K609" s="136"/>
      <c r="L609" s="136"/>
      <c r="M609" s="136"/>
      <c r="N609" s="136"/>
      <c r="O609" s="136"/>
      <c r="P609" s="136"/>
      <c r="Q609" s="27"/>
      <c r="R609" s="136"/>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row>
    <row r="610" spans="1:44" ht="15.75" customHeight="1">
      <c r="A610" s="27"/>
      <c r="B610" s="27"/>
      <c r="C610" s="135"/>
      <c r="D610" s="27"/>
      <c r="E610" s="27"/>
      <c r="F610" s="135"/>
      <c r="G610" s="27"/>
      <c r="H610" s="136"/>
      <c r="I610" s="136"/>
      <c r="J610" s="136"/>
      <c r="K610" s="136"/>
      <c r="L610" s="136"/>
      <c r="M610" s="136"/>
      <c r="N610" s="136"/>
      <c r="O610" s="136"/>
      <c r="P610" s="136"/>
      <c r="Q610" s="27"/>
      <c r="R610" s="136"/>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row>
    <row r="611" spans="1:44" ht="15.75" customHeight="1">
      <c r="A611" s="27"/>
      <c r="B611" s="27"/>
      <c r="C611" s="135"/>
      <c r="D611" s="27"/>
      <c r="E611" s="27"/>
      <c r="F611" s="135"/>
      <c r="G611" s="27"/>
      <c r="H611" s="136"/>
      <c r="I611" s="136"/>
      <c r="J611" s="136"/>
      <c r="K611" s="136"/>
      <c r="L611" s="136"/>
      <c r="M611" s="136"/>
      <c r="N611" s="136"/>
      <c r="O611" s="136"/>
      <c r="P611" s="136"/>
      <c r="Q611" s="27"/>
      <c r="R611" s="136"/>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row>
    <row r="612" spans="1:44" ht="15.75" customHeight="1">
      <c r="A612" s="27"/>
      <c r="B612" s="27"/>
      <c r="C612" s="135"/>
      <c r="D612" s="27"/>
      <c r="E612" s="27"/>
      <c r="F612" s="135"/>
      <c r="G612" s="27"/>
      <c r="H612" s="136"/>
      <c r="I612" s="136"/>
      <c r="J612" s="136"/>
      <c r="K612" s="136"/>
      <c r="L612" s="136"/>
      <c r="M612" s="136"/>
      <c r="N612" s="136"/>
      <c r="O612" s="136"/>
      <c r="P612" s="136"/>
      <c r="Q612" s="27"/>
      <c r="R612" s="136"/>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row>
    <row r="613" spans="1:44" ht="15.75" customHeight="1">
      <c r="A613" s="27"/>
      <c r="B613" s="27"/>
      <c r="C613" s="135"/>
      <c r="D613" s="27"/>
      <c r="E613" s="27"/>
      <c r="F613" s="135"/>
      <c r="G613" s="27"/>
      <c r="H613" s="136"/>
      <c r="I613" s="136"/>
      <c r="J613" s="136"/>
      <c r="K613" s="136"/>
      <c r="L613" s="136"/>
      <c r="M613" s="136"/>
      <c r="N613" s="136"/>
      <c r="O613" s="136"/>
      <c r="P613" s="136"/>
      <c r="Q613" s="27"/>
      <c r="R613" s="136"/>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row>
    <row r="614" spans="1:44" ht="15.75" customHeight="1">
      <c r="A614" s="27"/>
      <c r="B614" s="27"/>
      <c r="C614" s="135"/>
      <c r="D614" s="27"/>
      <c r="E614" s="27"/>
      <c r="F614" s="135"/>
      <c r="G614" s="27"/>
      <c r="H614" s="136"/>
      <c r="I614" s="136"/>
      <c r="J614" s="136"/>
      <c r="K614" s="136"/>
      <c r="L614" s="136"/>
      <c r="M614" s="136"/>
      <c r="N614" s="136"/>
      <c r="O614" s="136"/>
      <c r="P614" s="136"/>
      <c r="Q614" s="27"/>
      <c r="R614" s="136"/>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row>
    <row r="615" spans="1:44" ht="15.75" customHeight="1">
      <c r="A615" s="27"/>
      <c r="B615" s="27"/>
      <c r="C615" s="135"/>
      <c r="D615" s="27"/>
      <c r="E615" s="27"/>
      <c r="F615" s="135"/>
      <c r="G615" s="27"/>
      <c r="H615" s="136"/>
      <c r="I615" s="136"/>
      <c r="J615" s="136"/>
      <c r="K615" s="136"/>
      <c r="L615" s="136"/>
      <c r="M615" s="136"/>
      <c r="N615" s="136"/>
      <c r="O615" s="136"/>
      <c r="P615" s="136"/>
      <c r="Q615" s="27"/>
      <c r="R615" s="136"/>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row>
    <row r="616" spans="1:44" ht="15.75" customHeight="1">
      <c r="A616" s="27"/>
      <c r="B616" s="27"/>
      <c r="C616" s="135"/>
      <c r="D616" s="27"/>
      <c r="E616" s="27"/>
      <c r="F616" s="135"/>
      <c r="G616" s="27"/>
      <c r="H616" s="136"/>
      <c r="I616" s="136"/>
      <c r="J616" s="136"/>
      <c r="K616" s="136"/>
      <c r="L616" s="136"/>
      <c r="M616" s="136"/>
      <c r="N616" s="136"/>
      <c r="O616" s="136"/>
      <c r="P616" s="136"/>
      <c r="Q616" s="27"/>
      <c r="R616" s="136"/>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row>
    <row r="617" spans="1:44" ht="15.75" customHeight="1">
      <c r="A617" s="27"/>
      <c r="B617" s="27"/>
      <c r="C617" s="135"/>
      <c r="D617" s="27"/>
      <c r="E617" s="27"/>
      <c r="F617" s="135"/>
      <c r="G617" s="27"/>
      <c r="H617" s="136"/>
      <c r="I617" s="136"/>
      <c r="J617" s="136"/>
      <c r="K617" s="136"/>
      <c r="L617" s="136"/>
      <c r="M617" s="136"/>
      <c r="N617" s="136"/>
      <c r="O617" s="136"/>
      <c r="P617" s="136"/>
      <c r="Q617" s="27"/>
      <c r="R617" s="136"/>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row>
    <row r="618" spans="1:44" ht="15.75" customHeight="1">
      <c r="A618" s="27"/>
      <c r="B618" s="27"/>
      <c r="C618" s="135"/>
      <c r="D618" s="27"/>
      <c r="E618" s="27"/>
      <c r="F618" s="135"/>
      <c r="G618" s="27"/>
      <c r="H618" s="136"/>
      <c r="I618" s="136"/>
      <c r="J618" s="136"/>
      <c r="K618" s="136"/>
      <c r="L618" s="136"/>
      <c r="M618" s="136"/>
      <c r="N618" s="136"/>
      <c r="O618" s="136"/>
      <c r="P618" s="136"/>
      <c r="Q618" s="27"/>
      <c r="R618" s="136"/>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row>
    <row r="619" spans="1:44" ht="15.75" customHeight="1">
      <c r="A619" s="27"/>
      <c r="B619" s="27"/>
      <c r="C619" s="135"/>
      <c r="D619" s="27"/>
      <c r="E619" s="27"/>
      <c r="F619" s="135"/>
      <c r="G619" s="27"/>
      <c r="H619" s="136"/>
      <c r="I619" s="136"/>
      <c r="J619" s="136"/>
      <c r="K619" s="136"/>
      <c r="L619" s="136"/>
      <c r="M619" s="136"/>
      <c r="N619" s="136"/>
      <c r="O619" s="136"/>
      <c r="P619" s="136"/>
      <c r="Q619" s="27"/>
      <c r="R619" s="136"/>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row>
    <row r="620" spans="1:44" ht="15.75" customHeight="1">
      <c r="A620" s="27"/>
      <c r="B620" s="27"/>
      <c r="C620" s="135"/>
      <c r="D620" s="27"/>
      <c r="E620" s="27"/>
      <c r="F620" s="135"/>
      <c r="G620" s="27"/>
      <c r="H620" s="136"/>
      <c r="I620" s="136"/>
      <c r="J620" s="136"/>
      <c r="K620" s="136"/>
      <c r="L620" s="136"/>
      <c r="M620" s="136"/>
      <c r="N620" s="136"/>
      <c r="O620" s="136"/>
      <c r="P620" s="136"/>
      <c r="Q620" s="27"/>
      <c r="R620" s="136"/>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row>
    <row r="621" spans="1:44" ht="15.75" customHeight="1">
      <c r="A621" s="27"/>
      <c r="B621" s="27"/>
      <c r="C621" s="135"/>
      <c r="D621" s="27"/>
      <c r="E621" s="27"/>
      <c r="F621" s="135"/>
      <c r="G621" s="27"/>
      <c r="H621" s="136"/>
      <c r="I621" s="136"/>
      <c r="J621" s="136"/>
      <c r="K621" s="136"/>
      <c r="L621" s="136"/>
      <c r="M621" s="136"/>
      <c r="N621" s="136"/>
      <c r="O621" s="136"/>
      <c r="P621" s="136"/>
      <c r="Q621" s="27"/>
      <c r="R621" s="136"/>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row>
    <row r="622" spans="1:44" ht="15.75" customHeight="1">
      <c r="A622" s="27"/>
      <c r="B622" s="27"/>
      <c r="C622" s="135"/>
      <c r="D622" s="27"/>
      <c r="E622" s="27"/>
      <c r="F622" s="135"/>
      <c r="G622" s="27"/>
      <c r="H622" s="136"/>
      <c r="I622" s="136"/>
      <c r="J622" s="136"/>
      <c r="K622" s="136"/>
      <c r="L622" s="136"/>
      <c r="M622" s="136"/>
      <c r="N622" s="136"/>
      <c r="O622" s="136"/>
      <c r="P622" s="136"/>
      <c r="Q622" s="27"/>
      <c r="R622" s="136"/>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row>
    <row r="623" spans="1:44" ht="15.75" customHeight="1">
      <c r="A623" s="27"/>
      <c r="B623" s="27"/>
      <c r="C623" s="135"/>
      <c r="D623" s="27"/>
      <c r="E623" s="27"/>
      <c r="F623" s="135"/>
      <c r="G623" s="27"/>
      <c r="H623" s="136"/>
      <c r="I623" s="136"/>
      <c r="J623" s="136"/>
      <c r="K623" s="136"/>
      <c r="L623" s="136"/>
      <c r="M623" s="136"/>
      <c r="N623" s="136"/>
      <c r="O623" s="136"/>
      <c r="P623" s="136"/>
      <c r="Q623" s="27"/>
      <c r="R623" s="136"/>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row>
    <row r="624" spans="1:44" ht="15.75" customHeight="1">
      <c r="A624" s="27"/>
      <c r="B624" s="27"/>
      <c r="C624" s="135"/>
      <c r="D624" s="27"/>
      <c r="E624" s="27"/>
      <c r="F624" s="135"/>
      <c r="G624" s="27"/>
      <c r="H624" s="136"/>
      <c r="I624" s="136"/>
      <c r="J624" s="136"/>
      <c r="K624" s="136"/>
      <c r="L624" s="136"/>
      <c r="M624" s="136"/>
      <c r="N624" s="136"/>
      <c r="O624" s="136"/>
      <c r="P624" s="136"/>
      <c r="Q624" s="27"/>
      <c r="R624" s="136"/>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row>
    <row r="625" spans="1:44" ht="15.75" customHeight="1">
      <c r="A625" s="27"/>
      <c r="B625" s="27"/>
      <c r="C625" s="135"/>
      <c r="D625" s="27"/>
      <c r="E625" s="27"/>
      <c r="F625" s="135"/>
      <c r="G625" s="27"/>
      <c r="H625" s="136"/>
      <c r="I625" s="136"/>
      <c r="J625" s="136"/>
      <c r="K625" s="136"/>
      <c r="L625" s="136"/>
      <c r="M625" s="136"/>
      <c r="N625" s="136"/>
      <c r="O625" s="136"/>
      <c r="P625" s="136"/>
      <c r="Q625" s="27"/>
      <c r="R625" s="136"/>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row>
    <row r="626" spans="1:44" ht="15.75" customHeight="1">
      <c r="A626" s="27"/>
      <c r="B626" s="27"/>
      <c r="C626" s="135"/>
      <c r="D626" s="27"/>
      <c r="E626" s="27"/>
      <c r="F626" s="135"/>
      <c r="G626" s="27"/>
      <c r="H626" s="136"/>
      <c r="I626" s="136"/>
      <c r="J626" s="136"/>
      <c r="K626" s="136"/>
      <c r="L626" s="136"/>
      <c r="M626" s="136"/>
      <c r="N626" s="136"/>
      <c r="O626" s="136"/>
      <c r="P626" s="136"/>
      <c r="Q626" s="27"/>
      <c r="R626" s="136"/>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row>
    <row r="627" spans="1:44" ht="15.75" customHeight="1">
      <c r="A627" s="27"/>
      <c r="B627" s="27"/>
      <c r="C627" s="135"/>
      <c r="D627" s="27"/>
      <c r="E627" s="27"/>
      <c r="F627" s="135"/>
      <c r="G627" s="27"/>
      <c r="H627" s="136"/>
      <c r="I627" s="136"/>
      <c r="J627" s="136"/>
      <c r="K627" s="136"/>
      <c r="L627" s="136"/>
      <c r="M627" s="136"/>
      <c r="N627" s="136"/>
      <c r="O627" s="136"/>
      <c r="P627" s="136"/>
      <c r="Q627" s="27"/>
      <c r="R627" s="136"/>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row>
    <row r="628" spans="1:44" ht="15.75" customHeight="1">
      <c r="A628" s="27"/>
      <c r="B628" s="27"/>
      <c r="C628" s="135"/>
      <c r="D628" s="27"/>
      <c r="E628" s="27"/>
      <c r="F628" s="135"/>
      <c r="G628" s="27"/>
      <c r="H628" s="136"/>
      <c r="I628" s="136"/>
      <c r="J628" s="136"/>
      <c r="K628" s="136"/>
      <c r="L628" s="136"/>
      <c r="M628" s="136"/>
      <c r="N628" s="136"/>
      <c r="O628" s="136"/>
      <c r="P628" s="136"/>
      <c r="Q628" s="27"/>
      <c r="R628" s="136"/>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row>
    <row r="629" spans="1:44" ht="15.75" customHeight="1">
      <c r="A629" s="27"/>
      <c r="B629" s="27"/>
      <c r="C629" s="135"/>
      <c r="D629" s="27"/>
      <c r="E629" s="27"/>
      <c r="F629" s="135"/>
      <c r="G629" s="27"/>
      <c r="H629" s="136"/>
      <c r="I629" s="136"/>
      <c r="J629" s="136"/>
      <c r="K629" s="136"/>
      <c r="L629" s="136"/>
      <c r="M629" s="136"/>
      <c r="N629" s="136"/>
      <c r="O629" s="136"/>
      <c r="P629" s="136"/>
      <c r="Q629" s="27"/>
      <c r="R629" s="136"/>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row>
    <row r="630" spans="1:44" ht="15.75" customHeight="1">
      <c r="A630" s="27"/>
      <c r="B630" s="27"/>
      <c r="C630" s="135"/>
      <c r="D630" s="27"/>
      <c r="E630" s="27"/>
      <c r="F630" s="135"/>
      <c r="G630" s="27"/>
      <c r="H630" s="136"/>
      <c r="I630" s="136"/>
      <c r="J630" s="136"/>
      <c r="K630" s="136"/>
      <c r="L630" s="136"/>
      <c r="M630" s="136"/>
      <c r="N630" s="136"/>
      <c r="O630" s="136"/>
      <c r="P630" s="136"/>
      <c r="Q630" s="27"/>
      <c r="R630" s="136"/>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row>
    <row r="631" spans="1:44" ht="15.75" customHeight="1">
      <c r="A631" s="27"/>
      <c r="B631" s="27"/>
      <c r="C631" s="135"/>
      <c r="D631" s="27"/>
      <c r="E631" s="27"/>
      <c r="F631" s="135"/>
      <c r="G631" s="27"/>
      <c r="H631" s="136"/>
      <c r="I631" s="136"/>
      <c r="J631" s="136"/>
      <c r="K631" s="136"/>
      <c r="L631" s="136"/>
      <c r="M631" s="136"/>
      <c r="N631" s="136"/>
      <c r="O631" s="136"/>
      <c r="P631" s="136"/>
      <c r="Q631" s="27"/>
      <c r="R631" s="136"/>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row>
    <row r="632" spans="1:44" ht="15.75" customHeight="1">
      <c r="A632" s="27"/>
      <c r="B632" s="27"/>
      <c r="C632" s="135"/>
      <c r="D632" s="27"/>
      <c r="E632" s="27"/>
      <c r="F632" s="135"/>
      <c r="G632" s="27"/>
      <c r="H632" s="136"/>
      <c r="I632" s="136"/>
      <c r="J632" s="136"/>
      <c r="K632" s="136"/>
      <c r="L632" s="136"/>
      <c r="M632" s="136"/>
      <c r="N632" s="136"/>
      <c r="O632" s="136"/>
      <c r="P632" s="136"/>
      <c r="Q632" s="27"/>
      <c r="R632" s="136"/>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row>
    <row r="633" spans="1:44" ht="15.75" customHeight="1">
      <c r="A633" s="27"/>
      <c r="B633" s="27"/>
      <c r="C633" s="135"/>
      <c r="D633" s="27"/>
      <c r="E633" s="27"/>
      <c r="F633" s="135"/>
      <c r="G633" s="27"/>
      <c r="H633" s="136"/>
      <c r="I633" s="136"/>
      <c r="J633" s="136"/>
      <c r="K633" s="136"/>
      <c r="L633" s="136"/>
      <c r="M633" s="136"/>
      <c r="N633" s="136"/>
      <c r="O633" s="136"/>
      <c r="P633" s="136"/>
      <c r="Q633" s="27"/>
      <c r="R633" s="136"/>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row>
    <row r="634" spans="1:44" ht="15.75" customHeight="1">
      <c r="A634" s="27"/>
      <c r="B634" s="27"/>
      <c r="C634" s="135"/>
      <c r="D634" s="27"/>
      <c r="E634" s="27"/>
      <c r="F634" s="135"/>
      <c r="G634" s="27"/>
      <c r="H634" s="136"/>
      <c r="I634" s="136"/>
      <c r="J634" s="136"/>
      <c r="K634" s="136"/>
      <c r="L634" s="136"/>
      <c r="M634" s="136"/>
      <c r="N634" s="136"/>
      <c r="O634" s="136"/>
      <c r="P634" s="136"/>
      <c r="Q634" s="27"/>
      <c r="R634" s="136"/>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row>
    <row r="635" spans="1:44" ht="15.75" customHeight="1">
      <c r="A635" s="27"/>
      <c r="B635" s="27"/>
      <c r="C635" s="135"/>
      <c r="D635" s="27"/>
      <c r="E635" s="27"/>
      <c r="F635" s="135"/>
      <c r="G635" s="27"/>
      <c r="H635" s="136"/>
      <c r="I635" s="136"/>
      <c r="J635" s="136"/>
      <c r="K635" s="136"/>
      <c r="L635" s="136"/>
      <c r="M635" s="136"/>
      <c r="N635" s="136"/>
      <c r="O635" s="136"/>
      <c r="P635" s="136"/>
      <c r="Q635" s="27"/>
      <c r="R635" s="136"/>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row>
    <row r="636" spans="1:44" ht="15.75" customHeight="1">
      <c r="A636" s="27"/>
      <c r="B636" s="27"/>
      <c r="C636" s="135"/>
      <c r="D636" s="27"/>
      <c r="E636" s="27"/>
      <c r="F636" s="135"/>
      <c r="G636" s="27"/>
      <c r="H636" s="136"/>
      <c r="I636" s="136"/>
      <c r="J636" s="136"/>
      <c r="K636" s="136"/>
      <c r="L636" s="136"/>
      <c r="M636" s="136"/>
      <c r="N636" s="136"/>
      <c r="O636" s="136"/>
      <c r="P636" s="136"/>
      <c r="Q636" s="27"/>
      <c r="R636" s="136"/>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row>
    <row r="637" spans="1:44" ht="15.75" customHeight="1">
      <c r="A637" s="27"/>
      <c r="B637" s="27"/>
      <c r="C637" s="135"/>
      <c r="D637" s="27"/>
      <c r="E637" s="27"/>
      <c r="F637" s="135"/>
      <c r="G637" s="27"/>
      <c r="H637" s="136"/>
      <c r="I637" s="136"/>
      <c r="J637" s="136"/>
      <c r="K637" s="136"/>
      <c r="L637" s="136"/>
      <c r="M637" s="136"/>
      <c r="N637" s="136"/>
      <c r="O637" s="136"/>
      <c r="P637" s="136"/>
      <c r="Q637" s="27"/>
      <c r="R637" s="136"/>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row>
    <row r="638" spans="1:44" ht="15.75" customHeight="1">
      <c r="A638" s="27"/>
      <c r="B638" s="27"/>
      <c r="C638" s="135"/>
      <c r="D638" s="27"/>
      <c r="E638" s="27"/>
      <c r="F638" s="135"/>
      <c r="G638" s="27"/>
      <c r="H638" s="136"/>
      <c r="I638" s="136"/>
      <c r="J638" s="136"/>
      <c r="K638" s="136"/>
      <c r="L638" s="136"/>
      <c r="M638" s="136"/>
      <c r="N638" s="136"/>
      <c r="O638" s="136"/>
      <c r="P638" s="136"/>
      <c r="Q638" s="27"/>
      <c r="R638" s="136"/>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row>
    <row r="639" spans="1:44" ht="15.75" customHeight="1">
      <c r="A639" s="27"/>
      <c r="B639" s="27"/>
      <c r="C639" s="135"/>
      <c r="D639" s="27"/>
      <c r="E639" s="27"/>
      <c r="F639" s="135"/>
      <c r="G639" s="27"/>
      <c r="H639" s="136"/>
      <c r="I639" s="136"/>
      <c r="J639" s="136"/>
      <c r="K639" s="136"/>
      <c r="L639" s="136"/>
      <c r="M639" s="136"/>
      <c r="N639" s="136"/>
      <c r="O639" s="136"/>
      <c r="P639" s="136"/>
      <c r="Q639" s="27"/>
      <c r="R639" s="136"/>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row>
    <row r="640" spans="1:44" ht="15.75" customHeight="1">
      <c r="A640" s="27"/>
      <c r="B640" s="27"/>
      <c r="C640" s="135"/>
      <c r="D640" s="27"/>
      <c r="E640" s="27"/>
      <c r="F640" s="135"/>
      <c r="G640" s="27"/>
      <c r="H640" s="136"/>
      <c r="I640" s="136"/>
      <c r="J640" s="136"/>
      <c r="K640" s="136"/>
      <c r="L640" s="136"/>
      <c r="M640" s="136"/>
      <c r="N640" s="136"/>
      <c r="O640" s="136"/>
      <c r="P640" s="136"/>
      <c r="Q640" s="27"/>
      <c r="R640" s="136"/>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row>
    <row r="641" spans="1:44" ht="15.75" customHeight="1">
      <c r="A641" s="27"/>
      <c r="B641" s="27"/>
      <c r="C641" s="135"/>
      <c r="D641" s="27"/>
      <c r="E641" s="27"/>
      <c r="F641" s="135"/>
      <c r="G641" s="27"/>
      <c r="H641" s="136"/>
      <c r="I641" s="136"/>
      <c r="J641" s="136"/>
      <c r="K641" s="136"/>
      <c r="L641" s="136"/>
      <c r="M641" s="136"/>
      <c r="N641" s="136"/>
      <c r="O641" s="136"/>
      <c r="P641" s="136"/>
      <c r="Q641" s="27"/>
      <c r="R641" s="136"/>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row>
    <row r="642" spans="1:44" ht="15.75" customHeight="1">
      <c r="A642" s="27"/>
      <c r="B642" s="27"/>
      <c r="C642" s="135"/>
      <c r="D642" s="27"/>
      <c r="E642" s="27"/>
      <c r="F642" s="135"/>
      <c r="G642" s="27"/>
      <c r="H642" s="136"/>
      <c r="I642" s="136"/>
      <c r="J642" s="136"/>
      <c r="K642" s="136"/>
      <c r="L642" s="136"/>
      <c r="M642" s="136"/>
      <c r="N642" s="136"/>
      <c r="O642" s="136"/>
      <c r="P642" s="136"/>
      <c r="Q642" s="27"/>
      <c r="R642" s="136"/>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row>
    <row r="643" spans="1:44" ht="15.75" customHeight="1">
      <c r="A643" s="27"/>
      <c r="B643" s="27"/>
      <c r="C643" s="135"/>
      <c r="D643" s="27"/>
      <c r="E643" s="27"/>
      <c r="F643" s="135"/>
      <c r="G643" s="27"/>
      <c r="H643" s="136"/>
      <c r="I643" s="136"/>
      <c r="J643" s="136"/>
      <c r="K643" s="136"/>
      <c r="L643" s="136"/>
      <c r="M643" s="136"/>
      <c r="N643" s="136"/>
      <c r="O643" s="136"/>
      <c r="P643" s="136"/>
      <c r="Q643" s="27"/>
      <c r="R643" s="136"/>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row>
    <row r="644" spans="1:44" ht="15.75" customHeight="1">
      <c r="A644" s="27"/>
      <c r="B644" s="27"/>
      <c r="C644" s="135"/>
      <c r="D644" s="27"/>
      <c r="E644" s="27"/>
      <c r="F644" s="135"/>
      <c r="G644" s="27"/>
      <c r="H644" s="136"/>
      <c r="I644" s="136"/>
      <c r="J644" s="136"/>
      <c r="K644" s="136"/>
      <c r="L644" s="136"/>
      <c r="M644" s="136"/>
      <c r="N644" s="136"/>
      <c r="O644" s="136"/>
      <c r="P644" s="136"/>
      <c r="Q644" s="27"/>
      <c r="R644" s="136"/>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row>
    <row r="645" spans="1:44" ht="15.75" customHeight="1">
      <c r="A645" s="27"/>
      <c r="B645" s="27"/>
      <c r="C645" s="135"/>
      <c r="D645" s="27"/>
      <c r="E645" s="27"/>
      <c r="F645" s="135"/>
      <c r="G645" s="27"/>
      <c r="H645" s="136"/>
      <c r="I645" s="136"/>
      <c r="J645" s="136"/>
      <c r="K645" s="136"/>
      <c r="L645" s="136"/>
      <c r="M645" s="136"/>
      <c r="N645" s="136"/>
      <c r="O645" s="136"/>
      <c r="P645" s="136"/>
      <c r="Q645" s="27"/>
      <c r="R645" s="136"/>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row>
    <row r="646" spans="1:44" ht="15.75" customHeight="1">
      <c r="A646" s="27"/>
      <c r="B646" s="27"/>
      <c r="C646" s="135"/>
      <c r="D646" s="27"/>
      <c r="E646" s="27"/>
      <c r="F646" s="135"/>
      <c r="G646" s="27"/>
      <c r="H646" s="136"/>
      <c r="I646" s="136"/>
      <c r="J646" s="136"/>
      <c r="K646" s="136"/>
      <c r="L646" s="136"/>
      <c r="M646" s="136"/>
      <c r="N646" s="136"/>
      <c r="O646" s="136"/>
      <c r="P646" s="136"/>
      <c r="Q646" s="27"/>
      <c r="R646" s="136"/>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row>
    <row r="647" spans="1:44" ht="15.75" customHeight="1">
      <c r="A647" s="27"/>
      <c r="B647" s="27"/>
      <c r="C647" s="135"/>
      <c r="D647" s="27"/>
      <c r="E647" s="27"/>
      <c r="F647" s="135"/>
      <c r="G647" s="27"/>
      <c r="H647" s="136"/>
      <c r="I647" s="136"/>
      <c r="J647" s="136"/>
      <c r="K647" s="136"/>
      <c r="L647" s="136"/>
      <c r="M647" s="136"/>
      <c r="N647" s="136"/>
      <c r="O647" s="136"/>
      <c r="P647" s="136"/>
      <c r="Q647" s="27"/>
      <c r="R647" s="136"/>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row>
    <row r="648" spans="1:44" ht="15.75" customHeight="1">
      <c r="A648" s="27"/>
      <c r="B648" s="27"/>
      <c r="C648" s="135"/>
      <c r="D648" s="27"/>
      <c r="E648" s="27"/>
      <c r="F648" s="135"/>
      <c r="G648" s="27"/>
      <c r="H648" s="136"/>
      <c r="I648" s="136"/>
      <c r="J648" s="136"/>
      <c r="K648" s="136"/>
      <c r="L648" s="136"/>
      <c r="M648" s="136"/>
      <c r="N648" s="136"/>
      <c r="O648" s="136"/>
      <c r="P648" s="136"/>
      <c r="Q648" s="27"/>
      <c r="R648" s="136"/>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row>
    <row r="649" spans="1:44" ht="15.75" customHeight="1">
      <c r="A649" s="27"/>
      <c r="B649" s="27"/>
      <c r="C649" s="135"/>
      <c r="D649" s="27"/>
      <c r="E649" s="27"/>
      <c r="F649" s="135"/>
      <c r="G649" s="27"/>
      <c r="H649" s="136"/>
      <c r="I649" s="136"/>
      <c r="J649" s="136"/>
      <c r="K649" s="136"/>
      <c r="L649" s="136"/>
      <c r="M649" s="136"/>
      <c r="N649" s="136"/>
      <c r="O649" s="136"/>
      <c r="P649" s="136"/>
      <c r="Q649" s="27"/>
      <c r="R649" s="136"/>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row>
    <row r="650" spans="1:44" ht="15.75" customHeight="1">
      <c r="A650" s="27"/>
      <c r="B650" s="27"/>
      <c r="C650" s="135"/>
      <c r="D650" s="27"/>
      <c r="E650" s="27"/>
      <c r="F650" s="135"/>
      <c r="G650" s="27"/>
      <c r="H650" s="136"/>
      <c r="I650" s="136"/>
      <c r="J650" s="136"/>
      <c r="K650" s="136"/>
      <c r="L650" s="136"/>
      <c r="M650" s="136"/>
      <c r="N650" s="136"/>
      <c r="O650" s="136"/>
      <c r="P650" s="136"/>
      <c r="Q650" s="27"/>
      <c r="R650" s="136"/>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row>
    <row r="651" spans="1:44" ht="15.75" customHeight="1">
      <c r="A651" s="27"/>
      <c r="B651" s="27"/>
      <c r="C651" s="135"/>
      <c r="D651" s="27"/>
      <c r="E651" s="27"/>
      <c r="F651" s="135"/>
      <c r="G651" s="27"/>
      <c r="H651" s="136"/>
      <c r="I651" s="136"/>
      <c r="J651" s="136"/>
      <c r="K651" s="136"/>
      <c r="L651" s="136"/>
      <c r="M651" s="136"/>
      <c r="N651" s="136"/>
      <c r="O651" s="136"/>
      <c r="P651" s="136"/>
      <c r="Q651" s="27"/>
      <c r="R651" s="136"/>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row>
    <row r="652" spans="1:44" ht="15.75" customHeight="1">
      <c r="A652" s="27"/>
      <c r="B652" s="27"/>
      <c r="C652" s="135"/>
      <c r="D652" s="27"/>
      <c r="E652" s="27"/>
      <c r="F652" s="135"/>
      <c r="G652" s="27"/>
      <c r="H652" s="136"/>
      <c r="I652" s="136"/>
      <c r="J652" s="136"/>
      <c r="K652" s="136"/>
      <c r="L652" s="136"/>
      <c r="M652" s="136"/>
      <c r="N652" s="136"/>
      <c r="O652" s="136"/>
      <c r="P652" s="136"/>
      <c r="Q652" s="27"/>
      <c r="R652" s="136"/>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row>
    <row r="653" spans="1:44" ht="15.75" customHeight="1">
      <c r="A653" s="27"/>
      <c r="B653" s="27"/>
      <c r="C653" s="135"/>
      <c r="D653" s="27"/>
      <c r="E653" s="27"/>
      <c r="F653" s="135"/>
      <c r="G653" s="27"/>
      <c r="H653" s="136"/>
      <c r="I653" s="136"/>
      <c r="J653" s="136"/>
      <c r="K653" s="136"/>
      <c r="L653" s="136"/>
      <c r="M653" s="136"/>
      <c r="N653" s="136"/>
      <c r="O653" s="136"/>
      <c r="P653" s="136"/>
      <c r="Q653" s="27"/>
      <c r="R653" s="136"/>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row>
    <row r="654" spans="1:44" ht="15.75" customHeight="1">
      <c r="A654" s="27"/>
      <c r="B654" s="27"/>
      <c r="C654" s="135"/>
      <c r="D654" s="27"/>
      <c r="E654" s="27"/>
      <c r="F654" s="135"/>
      <c r="G654" s="27"/>
      <c r="H654" s="136"/>
      <c r="I654" s="136"/>
      <c r="J654" s="136"/>
      <c r="K654" s="136"/>
      <c r="L654" s="136"/>
      <c r="M654" s="136"/>
      <c r="N654" s="136"/>
      <c r="O654" s="136"/>
      <c r="P654" s="136"/>
      <c r="Q654" s="27"/>
      <c r="R654" s="136"/>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row>
    <row r="655" spans="1:44" ht="15.75" customHeight="1">
      <c r="A655" s="27"/>
      <c r="B655" s="27"/>
      <c r="C655" s="135"/>
      <c r="D655" s="27"/>
      <c r="E655" s="27"/>
      <c r="F655" s="135"/>
      <c r="G655" s="27"/>
      <c r="H655" s="136"/>
      <c r="I655" s="136"/>
      <c r="J655" s="136"/>
      <c r="K655" s="136"/>
      <c r="L655" s="136"/>
      <c r="M655" s="136"/>
      <c r="N655" s="136"/>
      <c r="O655" s="136"/>
      <c r="P655" s="136"/>
      <c r="Q655" s="27"/>
      <c r="R655" s="136"/>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row>
    <row r="656" spans="1:44" ht="15.75" customHeight="1">
      <c r="A656" s="27"/>
      <c r="B656" s="27"/>
      <c r="C656" s="135"/>
      <c r="D656" s="27"/>
      <c r="E656" s="27"/>
      <c r="F656" s="135"/>
      <c r="G656" s="27"/>
      <c r="H656" s="136"/>
      <c r="I656" s="136"/>
      <c r="J656" s="136"/>
      <c r="K656" s="136"/>
      <c r="L656" s="136"/>
      <c r="M656" s="136"/>
      <c r="N656" s="136"/>
      <c r="O656" s="136"/>
      <c r="P656" s="136"/>
      <c r="Q656" s="27"/>
      <c r="R656" s="136"/>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row>
    <row r="657" spans="1:44" ht="15.75" customHeight="1">
      <c r="A657" s="27"/>
      <c r="B657" s="27"/>
      <c r="C657" s="135"/>
      <c r="D657" s="27"/>
      <c r="E657" s="27"/>
      <c r="F657" s="135"/>
      <c r="G657" s="27"/>
      <c r="H657" s="136"/>
      <c r="I657" s="136"/>
      <c r="J657" s="136"/>
      <c r="K657" s="136"/>
      <c r="L657" s="136"/>
      <c r="M657" s="136"/>
      <c r="N657" s="136"/>
      <c r="O657" s="136"/>
      <c r="P657" s="136"/>
      <c r="Q657" s="27"/>
      <c r="R657" s="136"/>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row>
    <row r="658" spans="1:44" ht="15.75" customHeight="1">
      <c r="A658" s="27"/>
      <c r="B658" s="27"/>
      <c r="C658" s="135"/>
      <c r="D658" s="27"/>
      <c r="E658" s="27"/>
      <c r="F658" s="135"/>
      <c r="G658" s="27"/>
      <c r="H658" s="136"/>
      <c r="I658" s="136"/>
      <c r="J658" s="136"/>
      <c r="K658" s="136"/>
      <c r="L658" s="136"/>
      <c r="M658" s="136"/>
      <c r="N658" s="136"/>
      <c r="O658" s="136"/>
      <c r="P658" s="136"/>
      <c r="Q658" s="27"/>
      <c r="R658" s="136"/>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row>
    <row r="659" spans="1:44" ht="15.75" customHeight="1">
      <c r="A659" s="27"/>
      <c r="B659" s="27"/>
      <c r="C659" s="135"/>
      <c r="D659" s="27"/>
      <c r="E659" s="27"/>
      <c r="F659" s="135"/>
      <c r="G659" s="27"/>
      <c r="H659" s="136"/>
      <c r="I659" s="136"/>
      <c r="J659" s="136"/>
      <c r="K659" s="136"/>
      <c r="L659" s="136"/>
      <c r="M659" s="136"/>
      <c r="N659" s="136"/>
      <c r="O659" s="136"/>
      <c r="P659" s="136"/>
      <c r="Q659" s="27"/>
      <c r="R659" s="136"/>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row>
    <row r="660" spans="1:44" ht="15.75" customHeight="1">
      <c r="A660" s="27"/>
      <c r="B660" s="27"/>
      <c r="C660" s="135"/>
      <c r="D660" s="27"/>
      <c r="E660" s="27"/>
      <c r="F660" s="135"/>
      <c r="G660" s="27"/>
      <c r="H660" s="136"/>
      <c r="I660" s="136"/>
      <c r="J660" s="136"/>
      <c r="K660" s="136"/>
      <c r="L660" s="136"/>
      <c r="M660" s="136"/>
      <c r="N660" s="136"/>
      <c r="O660" s="136"/>
      <c r="P660" s="136"/>
      <c r="Q660" s="27"/>
      <c r="R660" s="136"/>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row>
    <row r="661" spans="1:44" ht="15.75" customHeight="1">
      <c r="A661" s="27"/>
      <c r="B661" s="27"/>
      <c r="C661" s="135"/>
      <c r="D661" s="27"/>
      <c r="E661" s="27"/>
      <c r="F661" s="135"/>
      <c r="G661" s="27"/>
      <c r="H661" s="136"/>
      <c r="I661" s="136"/>
      <c r="J661" s="136"/>
      <c r="K661" s="136"/>
      <c r="L661" s="136"/>
      <c r="M661" s="136"/>
      <c r="N661" s="136"/>
      <c r="O661" s="136"/>
      <c r="P661" s="136"/>
      <c r="Q661" s="27"/>
      <c r="R661" s="136"/>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row>
    <row r="662" spans="1:44" ht="15.75" customHeight="1">
      <c r="A662" s="27"/>
      <c r="B662" s="27"/>
      <c r="C662" s="135"/>
      <c r="D662" s="27"/>
      <c r="E662" s="27"/>
      <c r="F662" s="135"/>
      <c r="G662" s="27"/>
      <c r="H662" s="136"/>
      <c r="I662" s="136"/>
      <c r="J662" s="136"/>
      <c r="K662" s="136"/>
      <c r="L662" s="136"/>
      <c r="M662" s="136"/>
      <c r="N662" s="136"/>
      <c r="O662" s="136"/>
      <c r="P662" s="136"/>
      <c r="Q662" s="27"/>
      <c r="R662" s="136"/>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row>
    <row r="663" spans="1:44" ht="15.75" customHeight="1">
      <c r="A663" s="27"/>
      <c r="B663" s="27"/>
      <c r="C663" s="135"/>
      <c r="D663" s="27"/>
      <c r="E663" s="27"/>
      <c r="F663" s="135"/>
      <c r="G663" s="27"/>
      <c r="H663" s="136"/>
      <c r="I663" s="136"/>
      <c r="J663" s="136"/>
      <c r="K663" s="136"/>
      <c r="L663" s="136"/>
      <c r="M663" s="136"/>
      <c r="N663" s="136"/>
      <c r="O663" s="136"/>
      <c r="P663" s="136"/>
      <c r="Q663" s="27"/>
      <c r="R663" s="136"/>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row>
    <row r="664" spans="1:44" ht="15.75" customHeight="1">
      <c r="A664" s="27"/>
      <c r="B664" s="27"/>
      <c r="C664" s="135"/>
      <c r="D664" s="27"/>
      <c r="E664" s="27"/>
      <c r="F664" s="135"/>
      <c r="G664" s="27"/>
      <c r="H664" s="136"/>
      <c r="I664" s="136"/>
      <c r="J664" s="136"/>
      <c r="K664" s="136"/>
      <c r="L664" s="136"/>
      <c r="M664" s="136"/>
      <c r="N664" s="136"/>
      <c r="O664" s="136"/>
      <c r="P664" s="136"/>
      <c r="Q664" s="27"/>
      <c r="R664" s="136"/>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row>
    <row r="665" spans="1:44" ht="15.75" customHeight="1">
      <c r="A665" s="27"/>
      <c r="B665" s="27"/>
      <c r="C665" s="135"/>
      <c r="D665" s="27"/>
      <c r="E665" s="27"/>
      <c r="F665" s="135"/>
      <c r="G665" s="27"/>
      <c r="H665" s="136"/>
      <c r="I665" s="136"/>
      <c r="J665" s="136"/>
      <c r="K665" s="136"/>
      <c r="L665" s="136"/>
      <c r="M665" s="136"/>
      <c r="N665" s="136"/>
      <c r="O665" s="136"/>
      <c r="P665" s="136"/>
      <c r="Q665" s="27"/>
      <c r="R665" s="136"/>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row>
    <row r="666" spans="1:44" ht="15.75" customHeight="1">
      <c r="A666" s="27"/>
      <c r="B666" s="27"/>
      <c r="C666" s="135"/>
      <c r="D666" s="27"/>
      <c r="E666" s="27"/>
      <c r="F666" s="135"/>
      <c r="G666" s="27"/>
      <c r="H666" s="136"/>
      <c r="I666" s="136"/>
      <c r="J666" s="136"/>
      <c r="K666" s="136"/>
      <c r="L666" s="136"/>
      <c r="M666" s="136"/>
      <c r="N666" s="136"/>
      <c r="O666" s="136"/>
      <c r="P666" s="136"/>
      <c r="Q666" s="27"/>
      <c r="R666" s="136"/>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row>
    <row r="667" spans="1:44" ht="15.75" customHeight="1">
      <c r="A667" s="27"/>
      <c r="B667" s="27"/>
      <c r="C667" s="135"/>
      <c r="D667" s="27"/>
      <c r="E667" s="27"/>
      <c r="F667" s="135"/>
      <c r="G667" s="27"/>
      <c r="H667" s="136"/>
      <c r="I667" s="136"/>
      <c r="J667" s="136"/>
      <c r="K667" s="136"/>
      <c r="L667" s="136"/>
      <c r="M667" s="136"/>
      <c r="N667" s="136"/>
      <c r="O667" s="136"/>
      <c r="P667" s="136"/>
      <c r="Q667" s="27"/>
      <c r="R667" s="136"/>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row>
    <row r="668" spans="1:44" ht="15.75" customHeight="1">
      <c r="A668" s="27"/>
      <c r="B668" s="27"/>
      <c r="C668" s="135"/>
      <c r="D668" s="27"/>
      <c r="E668" s="27"/>
      <c r="F668" s="135"/>
      <c r="G668" s="27"/>
      <c r="H668" s="136"/>
      <c r="I668" s="136"/>
      <c r="J668" s="136"/>
      <c r="K668" s="136"/>
      <c r="L668" s="136"/>
      <c r="M668" s="136"/>
      <c r="N668" s="136"/>
      <c r="O668" s="136"/>
      <c r="P668" s="136"/>
      <c r="Q668" s="27"/>
      <c r="R668" s="136"/>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row>
    <row r="669" spans="1:44" ht="15.75" customHeight="1">
      <c r="A669" s="27"/>
      <c r="B669" s="27"/>
      <c r="C669" s="135"/>
      <c r="D669" s="27"/>
      <c r="E669" s="27"/>
      <c r="F669" s="135"/>
      <c r="G669" s="27"/>
      <c r="H669" s="136"/>
      <c r="I669" s="136"/>
      <c r="J669" s="136"/>
      <c r="K669" s="136"/>
      <c r="L669" s="136"/>
      <c r="M669" s="136"/>
      <c r="N669" s="136"/>
      <c r="O669" s="136"/>
      <c r="P669" s="136"/>
      <c r="Q669" s="27"/>
      <c r="R669" s="136"/>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row>
    <row r="670" spans="1:44" ht="15.75" customHeight="1">
      <c r="A670" s="27"/>
      <c r="B670" s="27"/>
      <c r="C670" s="135"/>
      <c r="D670" s="27"/>
      <c r="E670" s="27"/>
      <c r="F670" s="135"/>
      <c r="G670" s="27"/>
      <c r="H670" s="136"/>
      <c r="I670" s="136"/>
      <c r="J670" s="136"/>
      <c r="K670" s="136"/>
      <c r="L670" s="136"/>
      <c r="M670" s="136"/>
      <c r="N670" s="136"/>
      <c r="O670" s="136"/>
      <c r="P670" s="136"/>
      <c r="Q670" s="27"/>
      <c r="R670" s="136"/>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row>
    <row r="671" spans="1:44" ht="15.75" customHeight="1">
      <c r="A671" s="27"/>
      <c r="B671" s="27"/>
      <c r="C671" s="135"/>
      <c r="D671" s="27"/>
      <c r="E671" s="27"/>
      <c r="F671" s="135"/>
      <c r="G671" s="27"/>
      <c r="H671" s="136"/>
      <c r="I671" s="136"/>
      <c r="J671" s="136"/>
      <c r="K671" s="136"/>
      <c r="L671" s="136"/>
      <c r="M671" s="136"/>
      <c r="N671" s="136"/>
      <c r="O671" s="136"/>
      <c r="P671" s="136"/>
      <c r="Q671" s="27"/>
      <c r="R671" s="136"/>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row>
    <row r="672" spans="1:44" ht="15.75" customHeight="1">
      <c r="A672" s="27"/>
      <c r="B672" s="27"/>
      <c r="C672" s="135"/>
      <c r="D672" s="27"/>
      <c r="E672" s="27"/>
      <c r="F672" s="135"/>
      <c r="G672" s="27"/>
      <c r="H672" s="136"/>
      <c r="I672" s="136"/>
      <c r="J672" s="136"/>
      <c r="K672" s="136"/>
      <c r="L672" s="136"/>
      <c r="M672" s="136"/>
      <c r="N672" s="136"/>
      <c r="O672" s="136"/>
      <c r="P672" s="136"/>
      <c r="Q672" s="27"/>
      <c r="R672" s="136"/>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row>
    <row r="673" spans="1:44" ht="15.75" customHeight="1">
      <c r="A673" s="27"/>
      <c r="B673" s="27"/>
      <c r="C673" s="135"/>
      <c r="D673" s="27"/>
      <c r="E673" s="27"/>
      <c r="F673" s="135"/>
      <c r="G673" s="27"/>
      <c r="H673" s="136"/>
      <c r="I673" s="136"/>
      <c r="J673" s="136"/>
      <c r="K673" s="136"/>
      <c r="L673" s="136"/>
      <c r="M673" s="136"/>
      <c r="N673" s="136"/>
      <c r="O673" s="136"/>
      <c r="P673" s="136"/>
      <c r="Q673" s="27"/>
      <c r="R673" s="136"/>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row>
    <row r="674" spans="1:44" ht="15.75" customHeight="1">
      <c r="A674" s="27"/>
      <c r="B674" s="27"/>
      <c r="C674" s="135"/>
      <c r="D674" s="27"/>
      <c r="E674" s="27"/>
      <c r="F674" s="135"/>
      <c r="G674" s="27"/>
      <c r="H674" s="136"/>
      <c r="I674" s="136"/>
      <c r="J674" s="136"/>
      <c r="K674" s="136"/>
      <c r="L674" s="136"/>
      <c r="M674" s="136"/>
      <c r="N674" s="136"/>
      <c r="O674" s="136"/>
      <c r="P674" s="136"/>
      <c r="Q674" s="27"/>
      <c r="R674" s="136"/>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row>
    <row r="675" spans="1:44" ht="15.75" customHeight="1">
      <c r="A675" s="27"/>
      <c r="B675" s="27"/>
      <c r="C675" s="135"/>
      <c r="D675" s="27"/>
      <c r="E675" s="27"/>
      <c r="F675" s="135"/>
      <c r="G675" s="27"/>
      <c r="H675" s="136"/>
      <c r="I675" s="136"/>
      <c r="J675" s="136"/>
      <c r="K675" s="136"/>
      <c r="L675" s="136"/>
      <c r="M675" s="136"/>
      <c r="N675" s="136"/>
      <c r="O675" s="136"/>
      <c r="P675" s="136"/>
      <c r="Q675" s="27"/>
      <c r="R675" s="136"/>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row>
    <row r="676" spans="1:44" ht="15.75" customHeight="1">
      <c r="A676" s="27"/>
      <c r="B676" s="27"/>
      <c r="C676" s="135"/>
      <c r="D676" s="27"/>
      <c r="E676" s="27"/>
      <c r="F676" s="135"/>
      <c r="G676" s="27"/>
      <c r="H676" s="136"/>
      <c r="I676" s="136"/>
      <c r="J676" s="136"/>
      <c r="K676" s="136"/>
      <c r="L676" s="136"/>
      <c r="M676" s="136"/>
      <c r="N676" s="136"/>
      <c r="O676" s="136"/>
      <c r="P676" s="136"/>
      <c r="Q676" s="27"/>
      <c r="R676" s="136"/>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row>
    <row r="677" spans="1:44" ht="15.75" customHeight="1">
      <c r="A677" s="27"/>
      <c r="B677" s="27"/>
      <c r="C677" s="135"/>
      <c r="D677" s="27"/>
      <c r="E677" s="27"/>
      <c r="F677" s="135"/>
      <c r="G677" s="27"/>
      <c r="H677" s="136"/>
      <c r="I677" s="136"/>
      <c r="J677" s="136"/>
      <c r="K677" s="136"/>
      <c r="L677" s="136"/>
      <c r="M677" s="136"/>
      <c r="N677" s="136"/>
      <c r="O677" s="136"/>
      <c r="P677" s="136"/>
      <c r="Q677" s="27"/>
      <c r="R677" s="136"/>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row>
    <row r="678" spans="1:44" ht="15.75" customHeight="1">
      <c r="A678" s="27"/>
      <c r="B678" s="27"/>
      <c r="C678" s="135"/>
      <c r="D678" s="27"/>
      <c r="E678" s="27"/>
      <c r="F678" s="135"/>
      <c r="G678" s="27"/>
      <c r="H678" s="136"/>
      <c r="I678" s="136"/>
      <c r="J678" s="136"/>
      <c r="K678" s="136"/>
      <c r="L678" s="136"/>
      <c r="M678" s="136"/>
      <c r="N678" s="136"/>
      <c r="O678" s="136"/>
      <c r="P678" s="136"/>
      <c r="Q678" s="27"/>
      <c r="R678" s="136"/>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row>
    <row r="679" spans="1:44" ht="15.75" customHeight="1">
      <c r="A679" s="27"/>
      <c r="B679" s="27"/>
      <c r="C679" s="135"/>
      <c r="D679" s="27"/>
      <c r="E679" s="27"/>
      <c r="F679" s="135"/>
      <c r="G679" s="27"/>
      <c r="H679" s="136"/>
      <c r="I679" s="136"/>
      <c r="J679" s="136"/>
      <c r="K679" s="136"/>
      <c r="L679" s="136"/>
      <c r="M679" s="136"/>
      <c r="N679" s="136"/>
      <c r="O679" s="136"/>
      <c r="P679" s="136"/>
      <c r="Q679" s="27"/>
      <c r="R679" s="136"/>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row>
    <row r="680" spans="1:44" ht="15.75" customHeight="1">
      <c r="A680" s="27"/>
      <c r="B680" s="27"/>
      <c r="C680" s="135"/>
      <c r="D680" s="27"/>
      <c r="E680" s="27"/>
      <c r="F680" s="135"/>
      <c r="G680" s="27"/>
      <c r="H680" s="136"/>
      <c r="I680" s="136"/>
      <c r="J680" s="136"/>
      <c r="K680" s="136"/>
      <c r="L680" s="136"/>
      <c r="M680" s="136"/>
      <c r="N680" s="136"/>
      <c r="O680" s="136"/>
      <c r="P680" s="136"/>
      <c r="Q680" s="27"/>
      <c r="R680" s="136"/>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row>
    <row r="681" spans="1:44" ht="15.75" customHeight="1">
      <c r="A681" s="27"/>
      <c r="B681" s="27"/>
      <c r="C681" s="135"/>
      <c r="D681" s="27"/>
      <c r="E681" s="27"/>
      <c r="F681" s="135"/>
      <c r="G681" s="27"/>
      <c r="H681" s="136"/>
      <c r="I681" s="136"/>
      <c r="J681" s="136"/>
      <c r="K681" s="136"/>
      <c r="L681" s="136"/>
      <c r="M681" s="136"/>
      <c r="N681" s="136"/>
      <c r="O681" s="136"/>
      <c r="P681" s="136"/>
      <c r="Q681" s="27"/>
      <c r="R681" s="136"/>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row>
    <row r="682" spans="1:44" ht="15.75" customHeight="1">
      <c r="A682" s="27"/>
      <c r="B682" s="27"/>
      <c r="C682" s="135"/>
      <c r="D682" s="27"/>
      <c r="E682" s="27"/>
      <c r="F682" s="135"/>
      <c r="G682" s="27"/>
      <c r="H682" s="136"/>
      <c r="I682" s="136"/>
      <c r="J682" s="136"/>
      <c r="K682" s="136"/>
      <c r="L682" s="136"/>
      <c r="M682" s="136"/>
      <c r="N682" s="136"/>
      <c r="O682" s="136"/>
      <c r="P682" s="136"/>
      <c r="Q682" s="27"/>
      <c r="R682" s="136"/>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row>
    <row r="683" spans="1:44" ht="15.75" customHeight="1">
      <c r="A683" s="27"/>
      <c r="B683" s="27"/>
      <c r="C683" s="135"/>
      <c r="D683" s="27"/>
      <c r="E683" s="27"/>
      <c r="F683" s="135"/>
      <c r="G683" s="27"/>
      <c r="H683" s="136"/>
      <c r="I683" s="136"/>
      <c r="J683" s="136"/>
      <c r="K683" s="136"/>
      <c r="L683" s="136"/>
      <c r="M683" s="136"/>
      <c r="N683" s="136"/>
      <c r="O683" s="136"/>
      <c r="P683" s="136"/>
      <c r="Q683" s="27"/>
      <c r="R683" s="136"/>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row>
    <row r="684" spans="1:44" ht="15.75" customHeight="1">
      <c r="A684" s="27"/>
      <c r="B684" s="27"/>
      <c r="C684" s="135"/>
      <c r="D684" s="27"/>
      <c r="E684" s="27"/>
      <c r="F684" s="135"/>
      <c r="G684" s="27"/>
      <c r="H684" s="136"/>
      <c r="I684" s="136"/>
      <c r="J684" s="136"/>
      <c r="K684" s="136"/>
      <c r="L684" s="136"/>
      <c r="M684" s="136"/>
      <c r="N684" s="136"/>
      <c r="O684" s="136"/>
      <c r="P684" s="136"/>
      <c r="Q684" s="27"/>
      <c r="R684" s="136"/>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row>
    <row r="685" spans="1:44" ht="15.75" customHeight="1">
      <c r="A685" s="27"/>
      <c r="B685" s="27"/>
      <c r="C685" s="135"/>
      <c r="D685" s="27"/>
      <c r="E685" s="27"/>
      <c r="F685" s="135"/>
      <c r="G685" s="27"/>
      <c r="H685" s="136"/>
      <c r="I685" s="136"/>
      <c r="J685" s="136"/>
      <c r="K685" s="136"/>
      <c r="L685" s="136"/>
      <c r="M685" s="136"/>
      <c r="N685" s="136"/>
      <c r="O685" s="136"/>
      <c r="P685" s="136"/>
      <c r="Q685" s="27"/>
      <c r="R685" s="136"/>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row>
    <row r="686" spans="1:44" ht="15.75" customHeight="1">
      <c r="A686" s="27"/>
      <c r="B686" s="27"/>
      <c r="C686" s="135"/>
      <c r="D686" s="27"/>
      <c r="E686" s="27"/>
      <c r="F686" s="135"/>
      <c r="G686" s="27"/>
      <c r="H686" s="136"/>
      <c r="I686" s="136"/>
      <c r="J686" s="136"/>
      <c r="K686" s="136"/>
      <c r="L686" s="136"/>
      <c r="M686" s="136"/>
      <c r="N686" s="136"/>
      <c r="O686" s="136"/>
      <c r="P686" s="136"/>
      <c r="Q686" s="27"/>
      <c r="R686" s="136"/>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row>
    <row r="687" spans="1:44" ht="15.75" customHeight="1">
      <c r="A687" s="27"/>
      <c r="B687" s="27"/>
      <c r="C687" s="135"/>
      <c r="D687" s="27"/>
      <c r="E687" s="27"/>
      <c r="F687" s="135"/>
      <c r="G687" s="27"/>
      <c r="H687" s="136"/>
      <c r="I687" s="136"/>
      <c r="J687" s="136"/>
      <c r="K687" s="136"/>
      <c r="L687" s="136"/>
      <c r="M687" s="136"/>
      <c r="N687" s="136"/>
      <c r="O687" s="136"/>
      <c r="P687" s="136"/>
      <c r="Q687" s="27"/>
      <c r="R687" s="136"/>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row>
    <row r="688" spans="1:44" ht="15.75" customHeight="1">
      <c r="A688" s="27"/>
      <c r="B688" s="27"/>
      <c r="C688" s="135"/>
      <c r="D688" s="27"/>
      <c r="E688" s="27"/>
      <c r="F688" s="135"/>
      <c r="G688" s="27"/>
      <c r="H688" s="136"/>
      <c r="I688" s="136"/>
      <c r="J688" s="136"/>
      <c r="K688" s="136"/>
      <c r="L688" s="136"/>
      <c r="M688" s="136"/>
      <c r="N688" s="136"/>
      <c r="O688" s="136"/>
      <c r="P688" s="136"/>
      <c r="Q688" s="27"/>
      <c r="R688" s="136"/>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row>
    <row r="689" spans="1:44" ht="15.75" customHeight="1">
      <c r="A689" s="27"/>
      <c r="B689" s="27"/>
      <c r="C689" s="135"/>
      <c r="D689" s="27"/>
      <c r="E689" s="27"/>
      <c r="F689" s="135"/>
      <c r="G689" s="27"/>
      <c r="H689" s="136"/>
      <c r="I689" s="136"/>
      <c r="J689" s="136"/>
      <c r="K689" s="136"/>
      <c r="L689" s="136"/>
      <c r="M689" s="136"/>
      <c r="N689" s="136"/>
      <c r="O689" s="136"/>
      <c r="P689" s="136"/>
      <c r="Q689" s="27"/>
      <c r="R689" s="136"/>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row>
    <row r="690" spans="1:44" ht="15.75" customHeight="1">
      <c r="A690" s="27"/>
      <c r="B690" s="27"/>
      <c r="C690" s="135"/>
      <c r="D690" s="27"/>
      <c r="E690" s="27"/>
      <c r="F690" s="135"/>
      <c r="G690" s="27"/>
      <c r="H690" s="136"/>
      <c r="I690" s="136"/>
      <c r="J690" s="136"/>
      <c r="K690" s="136"/>
      <c r="L690" s="136"/>
      <c r="M690" s="136"/>
      <c r="N690" s="136"/>
      <c r="O690" s="136"/>
      <c r="P690" s="136"/>
      <c r="Q690" s="27"/>
      <c r="R690" s="136"/>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row>
    <row r="691" spans="1:44" ht="15.75" customHeight="1">
      <c r="A691" s="27"/>
      <c r="B691" s="27"/>
      <c r="C691" s="135"/>
      <c r="D691" s="27"/>
      <c r="E691" s="27"/>
      <c r="F691" s="135"/>
      <c r="G691" s="27"/>
      <c r="H691" s="136"/>
      <c r="I691" s="136"/>
      <c r="J691" s="136"/>
      <c r="K691" s="136"/>
      <c r="L691" s="136"/>
      <c r="M691" s="136"/>
      <c r="N691" s="136"/>
      <c r="O691" s="136"/>
      <c r="P691" s="136"/>
      <c r="Q691" s="27"/>
      <c r="R691" s="136"/>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row>
    <row r="692" spans="1:44" ht="15.75" customHeight="1">
      <c r="A692" s="27"/>
      <c r="B692" s="27"/>
      <c r="C692" s="135"/>
      <c r="D692" s="27"/>
      <c r="E692" s="27"/>
      <c r="F692" s="135"/>
      <c r="G692" s="27"/>
      <c r="H692" s="136"/>
      <c r="I692" s="136"/>
      <c r="J692" s="136"/>
      <c r="K692" s="136"/>
      <c r="L692" s="136"/>
      <c r="M692" s="136"/>
      <c r="N692" s="136"/>
      <c r="O692" s="136"/>
      <c r="P692" s="136"/>
      <c r="Q692" s="27"/>
      <c r="R692" s="136"/>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row>
    <row r="693" spans="1:44" ht="15.75" customHeight="1">
      <c r="A693" s="27"/>
      <c r="B693" s="27"/>
      <c r="C693" s="135"/>
      <c r="D693" s="27"/>
      <c r="E693" s="27"/>
      <c r="F693" s="135"/>
      <c r="G693" s="27"/>
      <c r="H693" s="136"/>
      <c r="I693" s="136"/>
      <c r="J693" s="136"/>
      <c r="K693" s="136"/>
      <c r="L693" s="136"/>
      <c r="M693" s="136"/>
      <c r="N693" s="136"/>
      <c r="O693" s="136"/>
      <c r="P693" s="136"/>
      <c r="Q693" s="27"/>
      <c r="R693" s="136"/>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row>
    <row r="694" spans="1:44" ht="15.75" customHeight="1">
      <c r="A694" s="27"/>
      <c r="B694" s="27"/>
      <c r="C694" s="135"/>
      <c r="D694" s="27"/>
      <c r="E694" s="27"/>
      <c r="F694" s="135"/>
      <c r="G694" s="27"/>
      <c r="H694" s="136"/>
      <c r="I694" s="136"/>
      <c r="J694" s="136"/>
      <c r="K694" s="136"/>
      <c r="L694" s="136"/>
      <c r="M694" s="136"/>
      <c r="N694" s="136"/>
      <c r="O694" s="136"/>
      <c r="P694" s="136"/>
      <c r="Q694" s="27"/>
      <c r="R694" s="136"/>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row>
    <row r="695" spans="1:44" ht="15.75" customHeight="1">
      <c r="A695" s="27"/>
      <c r="B695" s="27"/>
      <c r="C695" s="135"/>
      <c r="D695" s="27"/>
      <c r="E695" s="27"/>
      <c r="F695" s="135"/>
      <c r="G695" s="27"/>
      <c r="H695" s="136"/>
      <c r="I695" s="136"/>
      <c r="J695" s="136"/>
      <c r="K695" s="136"/>
      <c r="L695" s="136"/>
      <c r="M695" s="136"/>
      <c r="N695" s="136"/>
      <c r="O695" s="136"/>
      <c r="P695" s="136"/>
      <c r="Q695" s="27"/>
      <c r="R695" s="136"/>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row>
    <row r="696" spans="1:44" ht="15.75" customHeight="1">
      <c r="A696" s="27"/>
      <c r="B696" s="27"/>
      <c r="C696" s="135"/>
      <c r="D696" s="27"/>
      <c r="E696" s="27"/>
      <c r="F696" s="135"/>
      <c r="G696" s="27"/>
      <c r="H696" s="136"/>
      <c r="I696" s="136"/>
      <c r="J696" s="136"/>
      <c r="K696" s="136"/>
      <c r="L696" s="136"/>
      <c r="M696" s="136"/>
      <c r="N696" s="136"/>
      <c r="O696" s="136"/>
      <c r="P696" s="136"/>
      <c r="Q696" s="27"/>
      <c r="R696" s="136"/>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row>
    <row r="697" spans="1:44" ht="15.75" customHeight="1">
      <c r="A697" s="27"/>
      <c r="B697" s="27"/>
      <c r="C697" s="135"/>
      <c r="D697" s="27"/>
      <c r="E697" s="27"/>
      <c r="F697" s="135"/>
      <c r="G697" s="27"/>
      <c r="H697" s="136"/>
      <c r="I697" s="136"/>
      <c r="J697" s="136"/>
      <c r="K697" s="136"/>
      <c r="L697" s="136"/>
      <c r="M697" s="136"/>
      <c r="N697" s="136"/>
      <c r="O697" s="136"/>
      <c r="P697" s="136"/>
      <c r="Q697" s="27"/>
      <c r="R697" s="136"/>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row>
    <row r="698" spans="1:44" ht="15.75" customHeight="1">
      <c r="A698" s="27"/>
      <c r="B698" s="27"/>
      <c r="C698" s="135"/>
      <c r="D698" s="27"/>
      <c r="E698" s="27"/>
      <c r="F698" s="135"/>
      <c r="G698" s="27"/>
      <c r="H698" s="136"/>
      <c r="I698" s="136"/>
      <c r="J698" s="136"/>
      <c r="K698" s="136"/>
      <c r="L698" s="136"/>
      <c r="M698" s="136"/>
      <c r="N698" s="136"/>
      <c r="O698" s="136"/>
      <c r="P698" s="136"/>
      <c r="Q698" s="27"/>
      <c r="R698" s="136"/>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row>
    <row r="699" spans="1:44" ht="15.75" customHeight="1">
      <c r="A699" s="27"/>
      <c r="B699" s="27"/>
      <c r="C699" s="135"/>
      <c r="D699" s="27"/>
      <c r="E699" s="27"/>
      <c r="F699" s="135"/>
      <c r="G699" s="27"/>
      <c r="H699" s="136"/>
      <c r="I699" s="136"/>
      <c r="J699" s="136"/>
      <c r="K699" s="136"/>
      <c r="L699" s="136"/>
      <c r="M699" s="136"/>
      <c r="N699" s="136"/>
      <c r="O699" s="136"/>
      <c r="P699" s="136"/>
      <c r="Q699" s="27"/>
      <c r="R699" s="136"/>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row>
    <row r="700" spans="1:44" ht="15.75" customHeight="1">
      <c r="A700" s="27"/>
      <c r="B700" s="27"/>
      <c r="C700" s="135"/>
      <c r="D700" s="27"/>
      <c r="E700" s="27"/>
      <c r="F700" s="135"/>
      <c r="G700" s="27"/>
      <c r="H700" s="136"/>
      <c r="I700" s="136"/>
      <c r="J700" s="136"/>
      <c r="K700" s="136"/>
      <c r="L700" s="136"/>
      <c r="M700" s="136"/>
      <c r="N700" s="136"/>
      <c r="O700" s="136"/>
      <c r="P700" s="136"/>
      <c r="Q700" s="27"/>
      <c r="R700" s="136"/>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row>
    <row r="701" spans="1:44" ht="15.75" customHeight="1">
      <c r="A701" s="27"/>
      <c r="B701" s="27"/>
      <c r="C701" s="135"/>
      <c r="D701" s="27"/>
      <c r="E701" s="27"/>
      <c r="F701" s="135"/>
      <c r="G701" s="27"/>
      <c r="H701" s="136"/>
      <c r="I701" s="136"/>
      <c r="J701" s="136"/>
      <c r="K701" s="136"/>
      <c r="L701" s="136"/>
      <c r="M701" s="136"/>
      <c r="N701" s="136"/>
      <c r="O701" s="136"/>
      <c r="P701" s="136"/>
      <c r="Q701" s="27"/>
      <c r="R701" s="136"/>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row>
    <row r="702" spans="1:44" ht="15.75" customHeight="1">
      <c r="A702" s="27"/>
      <c r="B702" s="27"/>
      <c r="C702" s="135"/>
      <c r="D702" s="27"/>
      <c r="E702" s="27"/>
      <c r="F702" s="135"/>
      <c r="G702" s="27"/>
      <c r="H702" s="136"/>
      <c r="I702" s="136"/>
      <c r="J702" s="136"/>
      <c r="K702" s="136"/>
      <c r="L702" s="136"/>
      <c r="M702" s="136"/>
      <c r="N702" s="136"/>
      <c r="O702" s="136"/>
      <c r="P702" s="136"/>
      <c r="Q702" s="27"/>
      <c r="R702" s="136"/>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row>
    <row r="703" spans="1:44" ht="15.75" customHeight="1">
      <c r="A703" s="27"/>
      <c r="B703" s="27"/>
      <c r="C703" s="135"/>
      <c r="D703" s="27"/>
      <c r="E703" s="27"/>
      <c r="F703" s="135"/>
      <c r="G703" s="27"/>
      <c r="H703" s="136"/>
      <c r="I703" s="136"/>
      <c r="J703" s="136"/>
      <c r="K703" s="136"/>
      <c r="L703" s="136"/>
      <c r="M703" s="136"/>
      <c r="N703" s="136"/>
      <c r="O703" s="136"/>
      <c r="P703" s="136"/>
      <c r="Q703" s="27"/>
      <c r="R703" s="136"/>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row>
    <row r="704" spans="1:44" ht="15.75" customHeight="1">
      <c r="A704" s="27"/>
      <c r="B704" s="27"/>
      <c r="C704" s="135"/>
      <c r="D704" s="27"/>
      <c r="E704" s="27"/>
      <c r="F704" s="135"/>
      <c r="G704" s="27"/>
      <c r="H704" s="136"/>
      <c r="I704" s="136"/>
      <c r="J704" s="136"/>
      <c r="K704" s="136"/>
      <c r="L704" s="136"/>
      <c r="M704" s="136"/>
      <c r="N704" s="136"/>
      <c r="O704" s="136"/>
      <c r="P704" s="136"/>
      <c r="Q704" s="27"/>
      <c r="R704" s="136"/>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row>
    <row r="705" spans="1:44" ht="15.75" customHeight="1">
      <c r="A705" s="27"/>
      <c r="B705" s="27"/>
      <c r="C705" s="135"/>
      <c r="D705" s="27"/>
      <c r="E705" s="27"/>
      <c r="F705" s="135"/>
      <c r="G705" s="27"/>
      <c r="H705" s="136"/>
      <c r="I705" s="136"/>
      <c r="J705" s="136"/>
      <c r="K705" s="136"/>
      <c r="L705" s="136"/>
      <c r="M705" s="136"/>
      <c r="N705" s="136"/>
      <c r="O705" s="136"/>
      <c r="P705" s="136"/>
      <c r="Q705" s="27"/>
      <c r="R705" s="136"/>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row>
    <row r="706" spans="1:44" ht="15.75" customHeight="1">
      <c r="A706" s="27"/>
      <c r="B706" s="27"/>
      <c r="C706" s="135"/>
      <c r="D706" s="27"/>
      <c r="E706" s="27"/>
      <c r="F706" s="135"/>
      <c r="G706" s="27"/>
      <c r="H706" s="136"/>
      <c r="I706" s="136"/>
      <c r="J706" s="136"/>
      <c r="K706" s="136"/>
      <c r="L706" s="136"/>
      <c r="M706" s="136"/>
      <c r="N706" s="136"/>
      <c r="O706" s="136"/>
      <c r="P706" s="136"/>
      <c r="Q706" s="27"/>
      <c r="R706" s="136"/>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row>
    <row r="707" spans="1:44" ht="15.75" customHeight="1">
      <c r="A707" s="27"/>
      <c r="B707" s="27"/>
      <c r="C707" s="135"/>
      <c r="D707" s="27"/>
      <c r="E707" s="27"/>
      <c r="F707" s="135"/>
      <c r="G707" s="27"/>
      <c r="H707" s="136"/>
      <c r="I707" s="136"/>
      <c r="J707" s="136"/>
      <c r="K707" s="136"/>
      <c r="L707" s="136"/>
      <c r="M707" s="136"/>
      <c r="N707" s="136"/>
      <c r="O707" s="136"/>
      <c r="P707" s="136"/>
      <c r="Q707" s="27"/>
      <c r="R707" s="136"/>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row>
    <row r="708" spans="1:44" ht="15.75" customHeight="1">
      <c r="A708" s="27"/>
      <c r="B708" s="27"/>
      <c r="C708" s="135"/>
      <c r="D708" s="27"/>
      <c r="E708" s="27"/>
      <c r="F708" s="135"/>
      <c r="G708" s="27"/>
      <c r="H708" s="136"/>
      <c r="I708" s="136"/>
      <c r="J708" s="136"/>
      <c r="K708" s="136"/>
      <c r="L708" s="136"/>
      <c r="M708" s="136"/>
      <c r="N708" s="136"/>
      <c r="O708" s="136"/>
      <c r="P708" s="136"/>
      <c r="Q708" s="27"/>
      <c r="R708" s="136"/>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row>
    <row r="709" spans="1:44" ht="15.75" customHeight="1">
      <c r="A709" s="27"/>
      <c r="B709" s="27"/>
      <c r="C709" s="135"/>
      <c r="D709" s="27"/>
      <c r="E709" s="27"/>
      <c r="F709" s="135"/>
      <c r="G709" s="27"/>
      <c r="H709" s="136"/>
      <c r="I709" s="136"/>
      <c r="J709" s="136"/>
      <c r="K709" s="136"/>
      <c r="L709" s="136"/>
      <c r="M709" s="136"/>
      <c r="N709" s="136"/>
      <c r="O709" s="136"/>
      <c r="P709" s="136"/>
      <c r="Q709" s="27"/>
      <c r="R709" s="136"/>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row>
    <row r="710" spans="1:44" ht="15.75" customHeight="1">
      <c r="A710" s="27"/>
      <c r="B710" s="27"/>
      <c r="C710" s="135"/>
      <c r="D710" s="27"/>
      <c r="E710" s="27"/>
      <c r="F710" s="135"/>
      <c r="G710" s="27"/>
      <c r="H710" s="136"/>
      <c r="I710" s="136"/>
      <c r="J710" s="136"/>
      <c r="K710" s="136"/>
      <c r="L710" s="136"/>
      <c r="M710" s="136"/>
      <c r="N710" s="136"/>
      <c r="O710" s="136"/>
      <c r="P710" s="136"/>
      <c r="Q710" s="27"/>
      <c r="R710" s="136"/>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row>
    <row r="711" spans="1:44" ht="15.75" customHeight="1">
      <c r="A711" s="27"/>
      <c r="B711" s="27"/>
      <c r="C711" s="135"/>
      <c r="D711" s="27"/>
      <c r="E711" s="27"/>
      <c r="F711" s="135"/>
      <c r="G711" s="27"/>
      <c r="H711" s="136"/>
      <c r="I711" s="136"/>
      <c r="J711" s="136"/>
      <c r="K711" s="136"/>
      <c r="L711" s="136"/>
      <c r="M711" s="136"/>
      <c r="N711" s="136"/>
      <c r="O711" s="136"/>
      <c r="P711" s="136"/>
      <c r="Q711" s="27"/>
      <c r="R711" s="136"/>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row>
    <row r="712" spans="1:44" ht="15.75" customHeight="1">
      <c r="A712" s="27"/>
      <c r="B712" s="27"/>
      <c r="C712" s="135"/>
      <c r="D712" s="27"/>
      <c r="E712" s="27"/>
      <c r="F712" s="135"/>
      <c r="G712" s="27"/>
      <c r="H712" s="136"/>
      <c r="I712" s="136"/>
      <c r="J712" s="136"/>
      <c r="K712" s="136"/>
      <c r="L712" s="136"/>
      <c r="M712" s="136"/>
      <c r="N712" s="136"/>
      <c r="O712" s="136"/>
      <c r="P712" s="136"/>
      <c r="Q712" s="27"/>
      <c r="R712" s="136"/>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row>
    <row r="713" spans="1:44" ht="15.75" customHeight="1">
      <c r="A713" s="27"/>
      <c r="B713" s="27"/>
      <c r="C713" s="135"/>
      <c r="D713" s="27"/>
      <c r="E713" s="27"/>
      <c r="F713" s="135"/>
      <c r="G713" s="27"/>
      <c r="H713" s="136"/>
      <c r="I713" s="136"/>
      <c r="J713" s="136"/>
      <c r="K713" s="136"/>
      <c r="L713" s="136"/>
      <c r="M713" s="136"/>
      <c r="N713" s="136"/>
      <c r="O713" s="136"/>
      <c r="P713" s="136"/>
      <c r="Q713" s="27"/>
      <c r="R713" s="136"/>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row>
    <row r="714" spans="1:44" ht="15.75" customHeight="1">
      <c r="A714" s="27"/>
      <c r="B714" s="27"/>
      <c r="C714" s="135"/>
      <c r="D714" s="27"/>
      <c r="E714" s="27"/>
      <c r="F714" s="135"/>
      <c r="G714" s="27"/>
      <c r="H714" s="136"/>
      <c r="I714" s="136"/>
      <c r="J714" s="136"/>
      <c r="K714" s="136"/>
      <c r="L714" s="136"/>
      <c r="M714" s="136"/>
      <c r="N714" s="136"/>
      <c r="O714" s="136"/>
      <c r="P714" s="136"/>
      <c r="Q714" s="27"/>
      <c r="R714" s="136"/>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row>
    <row r="715" spans="1:44" ht="15.75" customHeight="1">
      <c r="A715" s="27"/>
      <c r="B715" s="27"/>
      <c r="C715" s="135"/>
      <c r="D715" s="27"/>
      <c r="E715" s="27"/>
      <c r="F715" s="135"/>
      <c r="G715" s="27"/>
      <c r="H715" s="136"/>
      <c r="I715" s="136"/>
      <c r="J715" s="136"/>
      <c r="K715" s="136"/>
      <c r="L715" s="136"/>
      <c r="M715" s="136"/>
      <c r="N715" s="136"/>
      <c r="O715" s="136"/>
      <c r="P715" s="136"/>
      <c r="Q715" s="27"/>
      <c r="R715" s="136"/>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row>
    <row r="716" spans="1:44" ht="15.75" customHeight="1">
      <c r="A716" s="27"/>
      <c r="B716" s="27"/>
      <c r="C716" s="135"/>
      <c r="D716" s="27"/>
      <c r="E716" s="27"/>
      <c r="F716" s="135"/>
      <c r="G716" s="27"/>
      <c r="H716" s="136"/>
      <c r="I716" s="136"/>
      <c r="J716" s="136"/>
      <c r="K716" s="136"/>
      <c r="L716" s="136"/>
      <c r="M716" s="136"/>
      <c r="N716" s="136"/>
      <c r="O716" s="136"/>
      <c r="P716" s="136"/>
      <c r="Q716" s="27"/>
      <c r="R716" s="136"/>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row>
    <row r="717" spans="1:44" ht="15.75" customHeight="1">
      <c r="A717" s="27"/>
      <c r="B717" s="27"/>
      <c r="C717" s="135"/>
      <c r="D717" s="27"/>
      <c r="E717" s="27"/>
      <c r="F717" s="135"/>
      <c r="G717" s="27"/>
      <c r="H717" s="136"/>
      <c r="I717" s="136"/>
      <c r="J717" s="136"/>
      <c r="K717" s="136"/>
      <c r="L717" s="136"/>
      <c r="M717" s="136"/>
      <c r="N717" s="136"/>
      <c r="O717" s="136"/>
      <c r="P717" s="136"/>
      <c r="Q717" s="27"/>
      <c r="R717" s="136"/>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row>
    <row r="718" spans="1:44" ht="15.75" customHeight="1">
      <c r="A718" s="27"/>
      <c r="B718" s="27"/>
      <c r="C718" s="135"/>
      <c r="D718" s="27"/>
      <c r="E718" s="27"/>
      <c r="F718" s="135"/>
      <c r="G718" s="27"/>
      <c r="H718" s="136"/>
      <c r="I718" s="136"/>
      <c r="J718" s="136"/>
      <c r="K718" s="136"/>
      <c r="L718" s="136"/>
      <c r="M718" s="136"/>
      <c r="N718" s="136"/>
      <c r="O718" s="136"/>
      <c r="P718" s="136"/>
      <c r="Q718" s="27"/>
      <c r="R718" s="136"/>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row>
    <row r="719" spans="1:44" ht="15.75" customHeight="1">
      <c r="A719" s="27"/>
      <c r="B719" s="27"/>
      <c r="C719" s="135"/>
      <c r="D719" s="27"/>
      <c r="E719" s="27"/>
      <c r="F719" s="135"/>
      <c r="G719" s="27"/>
      <c r="H719" s="136"/>
      <c r="I719" s="136"/>
      <c r="J719" s="136"/>
      <c r="K719" s="136"/>
      <c r="L719" s="136"/>
      <c r="M719" s="136"/>
      <c r="N719" s="136"/>
      <c r="O719" s="136"/>
      <c r="P719" s="136"/>
      <c r="Q719" s="27"/>
      <c r="R719" s="136"/>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row>
    <row r="720" spans="1:44" ht="15.75" customHeight="1">
      <c r="A720" s="27"/>
      <c r="B720" s="27"/>
      <c r="C720" s="135"/>
      <c r="D720" s="27"/>
      <c r="E720" s="27"/>
      <c r="F720" s="135"/>
      <c r="G720" s="27"/>
      <c r="H720" s="136"/>
      <c r="I720" s="136"/>
      <c r="J720" s="136"/>
      <c r="K720" s="136"/>
      <c r="L720" s="136"/>
      <c r="M720" s="136"/>
      <c r="N720" s="136"/>
      <c r="O720" s="136"/>
      <c r="P720" s="136"/>
      <c r="Q720" s="27"/>
      <c r="R720" s="136"/>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row>
    <row r="721" spans="1:44" ht="15.75" customHeight="1">
      <c r="A721" s="27"/>
      <c r="B721" s="27"/>
      <c r="C721" s="135"/>
      <c r="D721" s="27"/>
      <c r="E721" s="27"/>
      <c r="F721" s="135"/>
      <c r="G721" s="27"/>
      <c r="H721" s="136"/>
      <c r="I721" s="136"/>
      <c r="J721" s="136"/>
      <c r="K721" s="136"/>
      <c r="L721" s="136"/>
      <c r="M721" s="136"/>
      <c r="N721" s="136"/>
      <c r="O721" s="136"/>
      <c r="P721" s="136"/>
      <c r="Q721" s="27"/>
      <c r="R721" s="136"/>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row>
    <row r="722" spans="1:44" ht="15.75" customHeight="1">
      <c r="A722" s="27"/>
      <c r="B722" s="27"/>
      <c r="C722" s="135"/>
      <c r="D722" s="27"/>
      <c r="E722" s="27"/>
      <c r="F722" s="135"/>
      <c r="G722" s="27"/>
      <c r="H722" s="136"/>
      <c r="I722" s="136"/>
      <c r="J722" s="136"/>
      <c r="K722" s="136"/>
      <c r="L722" s="136"/>
      <c r="M722" s="136"/>
      <c r="N722" s="136"/>
      <c r="O722" s="136"/>
      <c r="P722" s="136"/>
      <c r="Q722" s="27"/>
      <c r="R722" s="136"/>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row>
    <row r="723" spans="1:44" ht="15.75" customHeight="1">
      <c r="A723" s="27"/>
      <c r="B723" s="27"/>
      <c r="C723" s="135"/>
      <c r="D723" s="27"/>
      <c r="E723" s="27"/>
      <c r="F723" s="135"/>
      <c r="G723" s="27"/>
      <c r="H723" s="136"/>
      <c r="I723" s="136"/>
      <c r="J723" s="136"/>
      <c r="K723" s="136"/>
      <c r="L723" s="136"/>
      <c r="M723" s="136"/>
      <c r="N723" s="136"/>
      <c r="O723" s="136"/>
      <c r="P723" s="136"/>
      <c r="Q723" s="27"/>
      <c r="R723" s="136"/>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row>
    <row r="724" spans="1:44" ht="15.75" customHeight="1">
      <c r="A724" s="27"/>
      <c r="B724" s="27"/>
      <c r="C724" s="135"/>
      <c r="D724" s="27"/>
      <c r="E724" s="27"/>
      <c r="F724" s="135"/>
      <c r="G724" s="27"/>
      <c r="H724" s="136"/>
      <c r="I724" s="136"/>
      <c r="J724" s="136"/>
      <c r="K724" s="136"/>
      <c r="L724" s="136"/>
      <c r="M724" s="136"/>
      <c r="N724" s="136"/>
      <c r="O724" s="136"/>
      <c r="P724" s="136"/>
      <c r="Q724" s="27"/>
      <c r="R724" s="136"/>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row>
    <row r="725" spans="1:44" ht="15.75" customHeight="1">
      <c r="A725" s="27"/>
      <c r="B725" s="27"/>
      <c r="C725" s="135"/>
      <c r="D725" s="27"/>
      <c r="E725" s="27"/>
      <c r="F725" s="135"/>
      <c r="G725" s="27"/>
      <c r="H725" s="136"/>
      <c r="I725" s="136"/>
      <c r="J725" s="136"/>
      <c r="K725" s="136"/>
      <c r="L725" s="136"/>
      <c r="M725" s="136"/>
      <c r="N725" s="136"/>
      <c r="O725" s="136"/>
      <c r="P725" s="136"/>
      <c r="Q725" s="27"/>
      <c r="R725" s="136"/>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row>
    <row r="726" spans="1:44" ht="15.75" customHeight="1">
      <c r="A726" s="27"/>
      <c r="B726" s="27"/>
      <c r="C726" s="135"/>
      <c r="D726" s="27"/>
      <c r="E726" s="27"/>
      <c r="F726" s="135"/>
      <c r="G726" s="27"/>
      <c r="H726" s="136"/>
      <c r="I726" s="136"/>
      <c r="J726" s="136"/>
      <c r="K726" s="136"/>
      <c r="L726" s="136"/>
      <c r="M726" s="136"/>
      <c r="N726" s="136"/>
      <c r="O726" s="136"/>
      <c r="P726" s="136"/>
      <c r="Q726" s="27"/>
      <c r="R726" s="136"/>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row>
    <row r="727" spans="1:44" ht="15.75" customHeight="1">
      <c r="A727" s="27"/>
      <c r="B727" s="27"/>
      <c r="C727" s="135"/>
      <c r="D727" s="27"/>
      <c r="E727" s="27"/>
      <c r="F727" s="135"/>
      <c r="G727" s="27"/>
      <c r="H727" s="136"/>
      <c r="I727" s="136"/>
      <c r="J727" s="136"/>
      <c r="K727" s="136"/>
      <c r="L727" s="136"/>
      <c r="M727" s="136"/>
      <c r="N727" s="136"/>
      <c r="O727" s="136"/>
      <c r="P727" s="136"/>
      <c r="Q727" s="27"/>
      <c r="R727" s="136"/>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row>
    <row r="728" spans="1:44" ht="15.75" customHeight="1">
      <c r="A728" s="27"/>
      <c r="B728" s="27"/>
      <c r="C728" s="135"/>
      <c r="D728" s="27"/>
      <c r="E728" s="27"/>
      <c r="F728" s="135"/>
      <c r="G728" s="27"/>
      <c r="H728" s="136"/>
      <c r="I728" s="136"/>
      <c r="J728" s="136"/>
      <c r="K728" s="136"/>
      <c r="L728" s="136"/>
      <c r="M728" s="136"/>
      <c r="N728" s="136"/>
      <c r="O728" s="136"/>
      <c r="P728" s="136"/>
      <c r="Q728" s="27"/>
      <c r="R728" s="136"/>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row>
    <row r="729" spans="1:44" ht="15.75" customHeight="1">
      <c r="A729" s="27"/>
      <c r="B729" s="27"/>
      <c r="C729" s="135"/>
      <c r="D729" s="27"/>
      <c r="E729" s="27"/>
      <c r="F729" s="135"/>
      <c r="G729" s="27"/>
      <c r="H729" s="136"/>
      <c r="I729" s="136"/>
      <c r="J729" s="136"/>
      <c r="K729" s="136"/>
      <c r="L729" s="136"/>
      <c r="M729" s="136"/>
      <c r="N729" s="136"/>
      <c r="O729" s="136"/>
      <c r="P729" s="136"/>
      <c r="Q729" s="27"/>
      <c r="R729" s="136"/>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row>
    <row r="730" spans="1:44" ht="15.75" customHeight="1">
      <c r="A730" s="27"/>
      <c r="B730" s="27"/>
      <c r="C730" s="135"/>
      <c r="D730" s="27"/>
      <c r="E730" s="27"/>
      <c r="F730" s="135"/>
      <c r="G730" s="27"/>
      <c r="H730" s="136"/>
      <c r="I730" s="136"/>
      <c r="J730" s="136"/>
      <c r="K730" s="136"/>
      <c r="L730" s="136"/>
      <c r="M730" s="136"/>
      <c r="N730" s="136"/>
      <c r="O730" s="136"/>
      <c r="P730" s="136"/>
      <c r="Q730" s="27"/>
      <c r="R730" s="136"/>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row>
    <row r="731" spans="1:44" ht="15.75" customHeight="1">
      <c r="A731" s="27"/>
      <c r="B731" s="27"/>
      <c r="C731" s="135"/>
      <c r="D731" s="27"/>
      <c r="E731" s="27"/>
      <c r="F731" s="135"/>
      <c r="G731" s="27"/>
      <c r="H731" s="136"/>
      <c r="I731" s="136"/>
      <c r="J731" s="136"/>
      <c r="K731" s="136"/>
      <c r="L731" s="136"/>
      <c r="M731" s="136"/>
      <c r="N731" s="136"/>
      <c r="O731" s="136"/>
      <c r="P731" s="136"/>
      <c r="Q731" s="27"/>
      <c r="R731" s="136"/>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row>
    <row r="732" spans="1:44" ht="15.75" customHeight="1">
      <c r="A732" s="27"/>
      <c r="B732" s="27"/>
      <c r="C732" s="135"/>
      <c r="D732" s="27"/>
      <c r="E732" s="27"/>
      <c r="F732" s="135"/>
      <c r="G732" s="27"/>
      <c r="H732" s="136"/>
      <c r="I732" s="136"/>
      <c r="J732" s="136"/>
      <c r="K732" s="136"/>
      <c r="L732" s="136"/>
      <c r="M732" s="136"/>
      <c r="N732" s="136"/>
      <c r="O732" s="136"/>
      <c r="P732" s="136"/>
      <c r="Q732" s="27"/>
      <c r="R732" s="136"/>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row>
    <row r="733" spans="1:44" ht="15.75" customHeight="1">
      <c r="A733" s="27"/>
      <c r="B733" s="27"/>
      <c r="C733" s="135"/>
      <c r="D733" s="27"/>
      <c r="E733" s="27"/>
      <c r="F733" s="135"/>
      <c r="G733" s="27"/>
      <c r="H733" s="136"/>
      <c r="I733" s="136"/>
      <c r="J733" s="136"/>
      <c r="K733" s="136"/>
      <c r="L733" s="136"/>
      <c r="M733" s="136"/>
      <c r="N733" s="136"/>
      <c r="O733" s="136"/>
      <c r="P733" s="136"/>
      <c r="Q733" s="27"/>
      <c r="R733" s="136"/>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row>
    <row r="734" spans="1:44" ht="15.75" customHeight="1">
      <c r="A734" s="27"/>
      <c r="B734" s="27"/>
      <c r="C734" s="135"/>
      <c r="D734" s="27"/>
      <c r="E734" s="27"/>
      <c r="F734" s="135"/>
      <c r="G734" s="27"/>
      <c r="H734" s="136"/>
      <c r="I734" s="136"/>
      <c r="J734" s="136"/>
      <c r="K734" s="136"/>
      <c r="L734" s="136"/>
      <c r="M734" s="136"/>
      <c r="N734" s="136"/>
      <c r="O734" s="136"/>
      <c r="P734" s="136"/>
      <c r="Q734" s="27"/>
      <c r="R734" s="136"/>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row>
    <row r="735" spans="1:44" ht="15.75" customHeight="1">
      <c r="A735" s="27"/>
      <c r="B735" s="27"/>
      <c r="C735" s="135"/>
      <c r="D735" s="27"/>
      <c r="E735" s="27"/>
      <c r="F735" s="135"/>
      <c r="G735" s="27"/>
      <c r="H735" s="136"/>
      <c r="I735" s="136"/>
      <c r="J735" s="136"/>
      <c r="K735" s="136"/>
      <c r="L735" s="136"/>
      <c r="M735" s="136"/>
      <c r="N735" s="136"/>
      <c r="O735" s="136"/>
      <c r="P735" s="136"/>
      <c r="Q735" s="27"/>
      <c r="R735" s="136"/>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row>
    <row r="736" spans="1:44" ht="15.75" customHeight="1">
      <c r="A736" s="27"/>
      <c r="B736" s="27"/>
      <c r="C736" s="135"/>
      <c r="D736" s="27"/>
      <c r="E736" s="27"/>
      <c r="F736" s="135"/>
      <c r="G736" s="27"/>
      <c r="H736" s="136"/>
      <c r="I736" s="136"/>
      <c r="J736" s="136"/>
      <c r="K736" s="136"/>
      <c r="L736" s="136"/>
      <c r="M736" s="136"/>
      <c r="N736" s="136"/>
      <c r="O736" s="136"/>
      <c r="P736" s="136"/>
      <c r="Q736" s="27"/>
      <c r="R736" s="136"/>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row>
    <row r="737" spans="1:44" ht="15.75" customHeight="1">
      <c r="A737" s="27"/>
      <c r="B737" s="27"/>
      <c r="C737" s="135"/>
      <c r="D737" s="27"/>
      <c r="E737" s="27"/>
      <c r="F737" s="135"/>
      <c r="G737" s="27"/>
      <c r="H737" s="136"/>
      <c r="I737" s="136"/>
      <c r="J737" s="136"/>
      <c r="K737" s="136"/>
      <c r="L737" s="136"/>
      <c r="M737" s="136"/>
      <c r="N737" s="136"/>
      <c r="O737" s="136"/>
      <c r="P737" s="136"/>
      <c r="Q737" s="27"/>
      <c r="R737" s="136"/>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row>
    <row r="738" spans="1:44" ht="15.75" customHeight="1">
      <c r="A738" s="27"/>
      <c r="B738" s="27"/>
      <c r="C738" s="135"/>
      <c r="D738" s="27"/>
      <c r="E738" s="27"/>
      <c r="F738" s="135"/>
      <c r="G738" s="27"/>
      <c r="H738" s="136"/>
      <c r="I738" s="136"/>
      <c r="J738" s="136"/>
      <c r="K738" s="136"/>
      <c r="L738" s="136"/>
      <c r="M738" s="136"/>
      <c r="N738" s="136"/>
      <c r="O738" s="136"/>
      <c r="P738" s="136"/>
      <c r="Q738" s="27"/>
      <c r="R738" s="136"/>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row>
    <row r="739" spans="1:44" ht="15.75" customHeight="1">
      <c r="A739" s="27"/>
      <c r="B739" s="27"/>
      <c r="C739" s="135"/>
      <c r="D739" s="27"/>
      <c r="E739" s="27"/>
      <c r="F739" s="135"/>
      <c r="G739" s="27"/>
      <c r="H739" s="136"/>
      <c r="I739" s="136"/>
      <c r="J739" s="136"/>
      <c r="K739" s="136"/>
      <c r="L739" s="136"/>
      <c r="M739" s="136"/>
      <c r="N739" s="136"/>
      <c r="O739" s="136"/>
      <c r="P739" s="136"/>
      <c r="Q739" s="27"/>
      <c r="R739" s="136"/>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row>
    <row r="740" spans="1:44" ht="15.75" customHeight="1">
      <c r="A740" s="27"/>
      <c r="B740" s="27"/>
      <c r="C740" s="135"/>
      <c r="D740" s="27"/>
      <c r="E740" s="27"/>
      <c r="F740" s="135"/>
      <c r="G740" s="27"/>
      <c r="H740" s="136"/>
      <c r="I740" s="136"/>
      <c r="J740" s="136"/>
      <c r="K740" s="136"/>
      <c r="L740" s="136"/>
      <c r="M740" s="136"/>
      <c r="N740" s="136"/>
      <c r="O740" s="136"/>
      <c r="P740" s="136"/>
      <c r="Q740" s="27"/>
      <c r="R740" s="136"/>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row>
    <row r="741" spans="1:44" ht="15.75" customHeight="1">
      <c r="A741" s="27"/>
      <c r="B741" s="27"/>
      <c r="C741" s="135"/>
      <c r="D741" s="27"/>
      <c r="E741" s="27"/>
      <c r="F741" s="135"/>
      <c r="G741" s="27"/>
      <c r="H741" s="136"/>
      <c r="I741" s="136"/>
      <c r="J741" s="136"/>
      <c r="K741" s="136"/>
      <c r="L741" s="136"/>
      <c r="M741" s="136"/>
      <c r="N741" s="136"/>
      <c r="O741" s="136"/>
      <c r="P741" s="136"/>
      <c r="Q741" s="27"/>
      <c r="R741" s="136"/>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row>
    <row r="742" spans="1:44" ht="15.75" customHeight="1">
      <c r="A742" s="27"/>
      <c r="B742" s="27"/>
      <c r="C742" s="135"/>
      <c r="D742" s="27"/>
      <c r="E742" s="27"/>
      <c r="F742" s="135"/>
      <c r="G742" s="27"/>
      <c r="H742" s="136"/>
      <c r="I742" s="136"/>
      <c r="J742" s="136"/>
      <c r="K742" s="136"/>
      <c r="L742" s="136"/>
      <c r="M742" s="136"/>
      <c r="N742" s="136"/>
      <c r="O742" s="136"/>
      <c r="P742" s="136"/>
      <c r="Q742" s="27"/>
      <c r="R742" s="136"/>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row>
    <row r="743" spans="1:44" ht="15.75" customHeight="1">
      <c r="A743" s="27"/>
      <c r="B743" s="27"/>
      <c r="C743" s="135"/>
      <c r="D743" s="27"/>
      <c r="E743" s="27"/>
      <c r="F743" s="135"/>
      <c r="G743" s="27"/>
      <c r="H743" s="136"/>
      <c r="I743" s="136"/>
      <c r="J743" s="136"/>
      <c r="K743" s="136"/>
      <c r="L743" s="136"/>
      <c r="M743" s="136"/>
      <c r="N743" s="136"/>
      <c r="O743" s="136"/>
      <c r="P743" s="136"/>
      <c r="Q743" s="27"/>
      <c r="R743" s="136"/>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row>
    <row r="744" spans="1:44" ht="15.75" customHeight="1">
      <c r="A744" s="27"/>
      <c r="B744" s="27"/>
      <c r="C744" s="135"/>
      <c r="D744" s="27"/>
      <c r="E744" s="27"/>
      <c r="F744" s="135"/>
      <c r="G744" s="27"/>
      <c r="H744" s="136"/>
      <c r="I744" s="136"/>
      <c r="J744" s="136"/>
      <c r="K744" s="136"/>
      <c r="L744" s="136"/>
      <c r="M744" s="136"/>
      <c r="N744" s="136"/>
      <c r="O744" s="136"/>
      <c r="P744" s="136"/>
      <c r="Q744" s="27"/>
      <c r="R744" s="136"/>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row>
    <row r="745" spans="1:44" ht="15.75" customHeight="1">
      <c r="A745" s="27"/>
      <c r="B745" s="27"/>
      <c r="C745" s="135"/>
      <c r="D745" s="27"/>
      <c r="E745" s="27"/>
      <c r="F745" s="135"/>
      <c r="G745" s="27"/>
      <c r="H745" s="136"/>
      <c r="I745" s="136"/>
      <c r="J745" s="136"/>
      <c r="K745" s="136"/>
      <c r="L745" s="136"/>
      <c r="M745" s="136"/>
      <c r="N745" s="136"/>
      <c r="O745" s="136"/>
      <c r="P745" s="136"/>
      <c r="Q745" s="27"/>
      <c r="R745" s="136"/>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row>
    <row r="746" spans="1:44" ht="15.75" customHeight="1">
      <c r="A746" s="27"/>
      <c r="B746" s="27"/>
      <c r="C746" s="135"/>
      <c r="D746" s="27"/>
      <c r="E746" s="27"/>
      <c r="F746" s="135"/>
      <c r="G746" s="27"/>
      <c r="H746" s="136"/>
      <c r="I746" s="136"/>
      <c r="J746" s="136"/>
      <c r="K746" s="136"/>
      <c r="L746" s="136"/>
      <c r="M746" s="136"/>
      <c r="N746" s="136"/>
      <c r="O746" s="136"/>
      <c r="P746" s="136"/>
      <c r="Q746" s="27"/>
      <c r="R746" s="136"/>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row>
    <row r="747" spans="1:44" ht="15.75" customHeight="1">
      <c r="A747" s="27"/>
      <c r="B747" s="27"/>
      <c r="C747" s="135"/>
      <c r="D747" s="27"/>
      <c r="E747" s="27"/>
      <c r="F747" s="135"/>
      <c r="G747" s="27"/>
      <c r="H747" s="136"/>
      <c r="I747" s="136"/>
      <c r="J747" s="136"/>
      <c r="K747" s="136"/>
      <c r="L747" s="136"/>
      <c r="M747" s="136"/>
      <c r="N747" s="136"/>
      <c r="O747" s="136"/>
      <c r="P747" s="136"/>
      <c r="Q747" s="27"/>
      <c r="R747" s="136"/>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row>
    <row r="748" spans="1:44" ht="15.75" customHeight="1">
      <c r="A748" s="27"/>
      <c r="B748" s="27"/>
      <c r="C748" s="135"/>
      <c r="D748" s="27"/>
      <c r="E748" s="27"/>
      <c r="F748" s="135"/>
      <c r="G748" s="27"/>
      <c r="H748" s="136"/>
      <c r="I748" s="136"/>
      <c r="J748" s="136"/>
      <c r="K748" s="136"/>
      <c r="L748" s="136"/>
      <c r="M748" s="136"/>
      <c r="N748" s="136"/>
      <c r="O748" s="136"/>
      <c r="P748" s="136"/>
      <c r="Q748" s="27"/>
      <c r="R748" s="136"/>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row>
    <row r="749" spans="1:44" ht="15.75" customHeight="1">
      <c r="A749" s="27"/>
      <c r="B749" s="27"/>
      <c r="C749" s="135"/>
      <c r="D749" s="27"/>
      <c r="E749" s="27"/>
      <c r="F749" s="135"/>
      <c r="G749" s="27"/>
      <c r="H749" s="136"/>
      <c r="I749" s="136"/>
      <c r="J749" s="136"/>
      <c r="K749" s="136"/>
      <c r="L749" s="136"/>
      <c r="M749" s="136"/>
      <c r="N749" s="136"/>
      <c r="O749" s="136"/>
      <c r="P749" s="136"/>
      <c r="Q749" s="27"/>
      <c r="R749" s="136"/>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row>
    <row r="750" spans="1:44" ht="15.75" customHeight="1">
      <c r="A750" s="27"/>
      <c r="B750" s="27"/>
      <c r="C750" s="135"/>
      <c r="D750" s="27"/>
      <c r="E750" s="27"/>
      <c r="F750" s="135"/>
      <c r="G750" s="27"/>
      <c r="H750" s="136"/>
      <c r="I750" s="136"/>
      <c r="J750" s="136"/>
      <c r="K750" s="136"/>
      <c r="L750" s="136"/>
      <c r="M750" s="136"/>
      <c r="N750" s="136"/>
      <c r="O750" s="136"/>
      <c r="P750" s="136"/>
      <c r="Q750" s="27"/>
      <c r="R750" s="136"/>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row>
    <row r="751" spans="1:44" ht="15.75" customHeight="1">
      <c r="A751" s="27"/>
      <c r="B751" s="27"/>
      <c r="C751" s="135"/>
      <c r="D751" s="27"/>
      <c r="E751" s="27"/>
      <c r="F751" s="135"/>
      <c r="G751" s="27"/>
      <c r="H751" s="136"/>
      <c r="I751" s="136"/>
      <c r="J751" s="136"/>
      <c r="K751" s="136"/>
      <c r="L751" s="136"/>
      <c r="M751" s="136"/>
      <c r="N751" s="136"/>
      <c r="O751" s="136"/>
      <c r="P751" s="136"/>
      <c r="Q751" s="27"/>
      <c r="R751" s="136"/>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row>
    <row r="752" spans="1:44" ht="15.75" customHeight="1">
      <c r="A752" s="27"/>
      <c r="B752" s="27"/>
      <c r="C752" s="135"/>
      <c r="D752" s="27"/>
      <c r="E752" s="27"/>
      <c r="F752" s="135"/>
      <c r="G752" s="27"/>
      <c r="H752" s="136"/>
      <c r="I752" s="136"/>
      <c r="J752" s="136"/>
      <c r="K752" s="136"/>
      <c r="L752" s="136"/>
      <c r="M752" s="136"/>
      <c r="N752" s="136"/>
      <c r="O752" s="136"/>
      <c r="P752" s="136"/>
      <c r="Q752" s="27"/>
      <c r="R752" s="136"/>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row>
    <row r="753" spans="1:44" ht="15.75" customHeight="1">
      <c r="A753" s="27"/>
      <c r="B753" s="27"/>
      <c r="C753" s="135"/>
      <c r="D753" s="27"/>
      <c r="E753" s="27"/>
      <c r="F753" s="135"/>
      <c r="G753" s="27"/>
      <c r="H753" s="136"/>
      <c r="I753" s="136"/>
      <c r="J753" s="136"/>
      <c r="K753" s="136"/>
      <c r="L753" s="136"/>
      <c r="M753" s="136"/>
      <c r="N753" s="136"/>
      <c r="O753" s="136"/>
      <c r="P753" s="136"/>
      <c r="Q753" s="27"/>
      <c r="R753" s="136"/>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row>
    <row r="754" spans="1:44" ht="15.75" customHeight="1">
      <c r="A754" s="27"/>
      <c r="B754" s="27"/>
      <c r="C754" s="135"/>
      <c r="D754" s="27"/>
      <c r="E754" s="27"/>
      <c r="F754" s="135"/>
      <c r="G754" s="27"/>
      <c r="H754" s="136"/>
      <c r="I754" s="136"/>
      <c r="J754" s="136"/>
      <c r="K754" s="136"/>
      <c r="L754" s="136"/>
      <c r="M754" s="136"/>
      <c r="N754" s="136"/>
      <c r="O754" s="136"/>
      <c r="P754" s="136"/>
      <c r="Q754" s="27"/>
      <c r="R754" s="136"/>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row>
    <row r="755" spans="1:44" ht="15.75" customHeight="1">
      <c r="A755" s="27"/>
      <c r="B755" s="27"/>
      <c r="C755" s="135"/>
      <c r="D755" s="27"/>
      <c r="E755" s="27"/>
      <c r="F755" s="135"/>
      <c r="G755" s="27"/>
      <c r="H755" s="136"/>
      <c r="I755" s="136"/>
      <c r="J755" s="136"/>
      <c r="K755" s="136"/>
      <c r="L755" s="136"/>
      <c r="M755" s="136"/>
      <c r="N755" s="136"/>
      <c r="O755" s="136"/>
      <c r="P755" s="136"/>
      <c r="Q755" s="27"/>
      <c r="R755" s="136"/>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row>
    <row r="756" spans="1:44" ht="15.75" customHeight="1">
      <c r="A756" s="27"/>
      <c r="B756" s="27"/>
      <c r="C756" s="135"/>
      <c r="D756" s="27"/>
      <c r="E756" s="27"/>
      <c r="F756" s="135"/>
      <c r="G756" s="27"/>
      <c r="H756" s="136"/>
      <c r="I756" s="136"/>
      <c r="J756" s="136"/>
      <c r="K756" s="136"/>
      <c r="L756" s="136"/>
      <c r="M756" s="136"/>
      <c r="N756" s="136"/>
      <c r="O756" s="136"/>
      <c r="P756" s="136"/>
      <c r="Q756" s="27"/>
      <c r="R756" s="136"/>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row>
    <row r="757" spans="1:44" ht="15.75" customHeight="1">
      <c r="A757" s="27"/>
      <c r="B757" s="27"/>
      <c r="C757" s="135"/>
      <c r="D757" s="27"/>
      <c r="E757" s="27"/>
      <c r="F757" s="135"/>
      <c r="G757" s="27"/>
      <c r="H757" s="136"/>
      <c r="I757" s="136"/>
      <c r="J757" s="136"/>
      <c r="K757" s="136"/>
      <c r="L757" s="136"/>
      <c r="M757" s="136"/>
      <c r="N757" s="136"/>
      <c r="O757" s="136"/>
      <c r="P757" s="136"/>
      <c r="Q757" s="27"/>
      <c r="R757" s="136"/>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row>
    <row r="758" spans="1:44" ht="15.75" customHeight="1">
      <c r="A758" s="27"/>
      <c r="B758" s="27"/>
      <c r="C758" s="135"/>
      <c r="D758" s="27"/>
      <c r="E758" s="27"/>
      <c r="F758" s="135"/>
      <c r="G758" s="27"/>
      <c r="H758" s="136"/>
      <c r="I758" s="136"/>
      <c r="J758" s="136"/>
      <c r="K758" s="136"/>
      <c r="L758" s="136"/>
      <c r="M758" s="136"/>
      <c r="N758" s="136"/>
      <c r="O758" s="136"/>
      <c r="P758" s="136"/>
      <c r="Q758" s="27"/>
      <c r="R758" s="136"/>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row>
    <row r="759" spans="1:44" ht="15.75" customHeight="1">
      <c r="A759" s="27"/>
      <c r="B759" s="27"/>
      <c r="C759" s="135"/>
      <c r="D759" s="27"/>
      <c r="E759" s="27"/>
      <c r="F759" s="135"/>
      <c r="G759" s="27"/>
      <c r="H759" s="136"/>
      <c r="I759" s="136"/>
      <c r="J759" s="136"/>
      <c r="K759" s="136"/>
      <c r="L759" s="136"/>
      <c r="M759" s="136"/>
      <c r="N759" s="136"/>
      <c r="O759" s="136"/>
      <c r="P759" s="136"/>
      <c r="Q759" s="27"/>
      <c r="R759" s="136"/>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row>
    <row r="760" spans="1:44" ht="15.75" customHeight="1">
      <c r="A760" s="27"/>
      <c r="B760" s="27"/>
      <c r="C760" s="135"/>
      <c r="D760" s="27"/>
      <c r="E760" s="27"/>
      <c r="F760" s="135"/>
      <c r="G760" s="27"/>
      <c r="H760" s="136"/>
      <c r="I760" s="136"/>
      <c r="J760" s="136"/>
      <c r="K760" s="136"/>
      <c r="L760" s="136"/>
      <c r="M760" s="136"/>
      <c r="N760" s="136"/>
      <c r="O760" s="136"/>
      <c r="P760" s="136"/>
      <c r="Q760" s="27"/>
      <c r="R760" s="136"/>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row>
    <row r="761" spans="1:44" ht="15.75" customHeight="1">
      <c r="A761" s="27"/>
      <c r="B761" s="27"/>
      <c r="C761" s="135"/>
      <c r="D761" s="27"/>
      <c r="E761" s="27"/>
      <c r="F761" s="135"/>
      <c r="G761" s="27"/>
      <c r="H761" s="136"/>
      <c r="I761" s="136"/>
      <c r="J761" s="136"/>
      <c r="K761" s="136"/>
      <c r="L761" s="136"/>
      <c r="M761" s="136"/>
      <c r="N761" s="136"/>
      <c r="O761" s="136"/>
      <c r="P761" s="136"/>
      <c r="Q761" s="27"/>
      <c r="R761" s="136"/>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row>
    <row r="762" spans="1:44" ht="15.75" customHeight="1">
      <c r="A762" s="27"/>
      <c r="B762" s="27"/>
      <c r="C762" s="135"/>
      <c r="D762" s="27"/>
      <c r="E762" s="27"/>
      <c r="F762" s="135"/>
      <c r="G762" s="27"/>
      <c r="H762" s="136"/>
      <c r="I762" s="136"/>
      <c r="J762" s="136"/>
      <c r="K762" s="136"/>
      <c r="L762" s="136"/>
      <c r="M762" s="136"/>
      <c r="N762" s="136"/>
      <c r="O762" s="136"/>
      <c r="P762" s="136"/>
      <c r="Q762" s="27"/>
      <c r="R762" s="136"/>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row>
    <row r="763" spans="1:44" ht="15.75" customHeight="1">
      <c r="A763" s="27"/>
      <c r="B763" s="27"/>
      <c r="C763" s="135"/>
      <c r="D763" s="27"/>
      <c r="E763" s="27"/>
      <c r="F763" s="135"/>
      <c r="G763" s="27"/>
      <c r="H763" s="136"/>
      <c r="I763" s="136"/>
      <c r="J763" s="136"/>
      <c r="K763" s="136"/>
      <c r="L763" s="136"/>
      <c r="M763" s="136"/>
      <c r="N763" s="136"/>
      <c r="O763" s="136"/>
      <c r="P763" s="136"/>
      <c r="Q763" s="27"/>
      <c r="R763" s="136"/>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row>
    <row r="764" spans="1:44" ht="15.75" customHeight="1">
      <c r="A764" s="27"/>
      <c r="B764" s="27"/>
      <c r="C764" s="135"/>
      <c r="D764" s="27"/>
      <c r="E764" s="27"/>
      <c r="F764" s="135"/>
      <c r="G764" s="27"/>
      <c r="H764" s="136"/>
      <c r="I764" s="136"/>
      <c r="J764" s="136"/>
      <c r="K764" s="136"/>
      <c r="L764" s="136"/>
      <c r="M764" s="136"/>
      <c r="N764" s="136"/>
      <c r="O764" s="136"/>
      <c r="P764" s="136"/>
      <c r="Q764" s="27"/>
      <c r="R764" s="136"/>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row>
    <row r="765" spans="1:44" ht="15.75" customHeight="1">
      <c r="A765" s="27"/>
      <c r="B765" s="27"/>
      <c r="C765" s="135"/>
      <c r="D765" s="27"/>
      <c r="E765" s="27"/>
      <c r="F765" s="135"/>
      <c r="G765" s="27"/>
      <c r="H765" s="136"/>
      <c r="I765" s="136"/>
      <c r="J765" s="136"/>
      <c r="K765" s="136"/>
      <c r="L765" s="136"/>
      <c r="M765" s="136"/>
      <c r="N765" s="136"/>
      <c r="O765" s="136"/>
      <c r="P765" s="136"/>
      <c r="Q765" s="27"/>
      <c r="R765" s="136"/>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row>
    <row r="766" spans="1:44" ht="15.75" customHeight="1">
      <c r="A766" s="27"/>
      <c r="B766" s="27"/>
      <c r="C766" s="135"/>
      <c r="D766" s="27"/>
      <c r="E766" s="27"/>
      <c r="F766" s="135"/>
      <c r="G766" s="27"/>
      <c r="H766" s="136"/>
      <c r="I766" s="136"/>
      <c r="J766" s="136"/>
      <c r="K766" s="136"/>
      <c r="L766" s="136"/>
      <c r="M766" s="136"/>
      <c r="N766" s="136"/>
      <c r="O766" s="136"/>
      <c r="P766" s="136"/>
      <c r="Q766" s="27"/>
      <c r="R766" s="136"/>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row>
    <row r="767" spans="1:44" ht="15.75" customHeight="1">
      <c r="A767" s="27"/>
      <c r="B767" s="27"/>
      <c r="C767" s="135"/>
      <c r="D767" s="27"/>
      <c r="E767" s="27"/>
      <c r="F767" s="135"/>
      <c r="G767" s="27"/>
      <c r="H767" s="136"/>
      <c r="I767" s="136"/>
      <c r="J767" s="136"/>
      <c r="K767" s="136"/>
      <c r="L767" s="136"/>
      <c r="M767" s="136"/>
      <c r="N767" s="136"/>
      <c r="O767" s="136"/>
      <c r="P767" s="136"/>
      <c r="Q767" s="27"/>
      <c r="R767" s="136"/>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row>
    <row r="768" spans="1:44" ht="15.75" customHeight="1">
      <c r="A768" s="27"/>
      <c r="B768" s="27"/>
      <c r="C768" s="135"/>
      <c r="D768" s="27"/>
      <c r="E768" s="27"/>
      <c r="F768" s="135"/>
      <c r="G768" s="27"/>
      <c r="H768" s="136"/>
      <c r="I768" s="136"/>
      <c r="J768" s="136"/>
      <c r="K768" s="136"/>
      <c r="L768" s="136"/>
      <c r="M768" s="136"/>
      <c r="N768" s="136"/>
      <c r="O768" s="136"/>
      <c r="P768" s="136"/>
      <c r="Q768" s="27"/>
      <c r="R768" s="136"/>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row>
    <row r="769" spans="1:44" ht="15.75" customHeight="1">
      <c r="A769" s="27"/>
      <c r="B769" s="27"/>
      <c r="C769" s="135"/>
      <c r="D769" s="27"/>
      <c r="E769" s="27"/>
      <c r="F769" s="135"/>
      <c r="G769" s="27"/>
      <c r="H769" s="136"/>
      <c r="I769" s="136"/>
      <c r="J769" s="136"/>
      <c r="K769" s="136"/>
      <c r="L769" s="136"/>
      <c r="M769" s="136"/>
      <c r="N769" s="136"/>
      <c r="O769" s="136"/>
      <c r="P769" s="136"/>
      <c r="Q769" s="27"/>
      <c r="R769" s="136"/>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row>
    <row r="770" spans="1:44" ht="15.75" customHeight="1">
      <c r="A770" s="27"/>
      <c r="B770" s="27"/>
      <c r="C770" s="135"/>
      <c r="D770" s="27"/>
      <c r="E770" s="27"/>
      <c r="F770" s="135"/>
      <c r="G770" s="27"/>
      <c r="H770" s="136"/>
      <c r="I770" s="136"/>
      <c r="J770" s="136"/>
      <c r="K770" s="136"/>
      <c r="L770" s="136"/>
      <c r="M770" s="136"/>
      <c r="N770" s="136"/>
      <c r="O770" s="136"/>
      <c r="P770" s="136"/>
      <c r="Q770" s="27"/>
      <c r="R770" s="136"/>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row>
    <row r="771" spans="1:44" ht="15.75" customHeight="1">
      <c r="A771" s="27"/>
      <c r="B771" s="27"/>
      <c r="C771" s="135"/>
      <c r="D771" s="27"/>
      <c r="E771" s="27"/>
      <c r="F771" s="135"/>
      <c r="G771" s="27"/>
      <c r="H771" s="136"/>
      <c r="I771" s="136"/>
      <c r="J771" s="136"/>
      <c r="K771" s="136"/>
      <c r="L771" s="136"/>
      <c r="M771" s="136"/>
      <c r="N771" s="136"/>
      <c r="O771" s="136"/>
      <c r="P771" s="136"/>
      <c r="Q771" s="27"/>
      <c r="R771" s="136"/>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row>
    <row r="772" spans="1:44" ht="15.75" customHeight="1">
      <c r="A772" s="27"/>
      <c r="B772" s="27"/>
      <c r="C772" s="135"/>
      <c r="D772" s="27"/>
      <c r="E772" s="27"/>
      <c r="F772" s="135"/>
      <c r="G772" s="27"/>
      <c r="H772" s="136"/>
      <c r="I772" s="136"/>
      <c r="J772" s="136"/>
      <c r="K772" s="136"/>
      <c r="L772" s="136"/>
      <c r="M772" s="136"/>
      <c r="N772" s="136"/>
      <c r="O772" s="136"/>
      <c r="P772" s="136"/>
      <c r="Q772" s="27"/>
      <c r="R772" s="136"/>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row>
    <row r="773" spans="1:44" ht="15.75" customHeight="1">
      <c r="A773" s="27"/>
      <c r="B773" s="27"/>
      <c r="C773" s="135"/>
      <c r="D773" s="27"/>
      <c r="E773" s="27"/>
      <c r="F773" s="135"/>
      <c r="G773" s="27"/>
      <c r="H773" s="136"/>
      <c r="I773" s="136"/>
      <c r="J773" s="136"/>
      <c r="K773" s="136"/>
      <c r="L773" s="136"/>
      <c r="M773" s="136"/>
      <c r="N773" s="136"/>
      <c r="O773" s="136"/>
      <c r="P773" s="136"/>
      <c r="Q773" s="27"/>
      <c r="R773" s="136"/>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row>
    <row r="774" spans="1:44" ht="15.75" customHeight="1">
      <c r="A774" s="27"/>
      <c r="B774" s="27"/>
      <c r="C774" s="135"/>
      <c r="D774" s="27"/>
      <c r="E774" s="27"/>
      <c r="F774" s="135"/>
      <c r="G774" s="27"/>
      <c r="H774" s="136"/>
      <c r="I774" s="136"/>
      <c r="J774" s="136"/>
      <c r="K774" s="136"/>
      <c r="L774" s="136"/>
      <c r="M774" s="136"/>
      <c r="N774" s="136"/>
      <c r="O774" s="136"/>
      <c r="P774" s="136"/>
      <c r="Q774" s="27"/>
      <c r="R774" s="136"/>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row>
    <row r="775" spans="1:44" ht="15.75" customHeight="1">
      <c r="A775" s="27"/>
      <c r="B775" s="27"/>
      <c r="C775" s="135"/>
      <c r="D775" s="27"/>
      <c r="E775" s="27"/>
      <c r="F775" s="135"/>
      <c r="G775" s="27"/>
      <c r="H775" s="136"/>
      <c r="I775" s="136"/>
      <c r="J775" s="136"/>
      <c r="K775" s="136"/>
      <c r="L775" s="136"/>
      <c r="M775" s="136"/>
      <c r="N775" s="136"/>
      <c r="O775" s="136"/>
      <c r="P775" s="136"/>
      <c r="Q775" s="27"/>
      <c r="R775" s="136"/>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row>
    <row r="776" spans="1:44" ht="15.75" customHeight="1">
      <c r="A776" s="27"/>
      <c r="B776" s="27"/>
      <c r="C776" s="135"/>
      <c r="D776" s="27"/>
      <c r="E776" s="27"/>
      <c r="F776" s="135"/>
      <c r="G776" s="27"/>
      <c r="H776" s="136"/>
      <c r="I776" s="136"/>
      <c r="J776" s="136"/>
      <c r="K776" s="136"/>
      <c r="L776" s="136"/>
      <c r="M776" s="136"/>
      <c r="N776" s="136"/>
      <c r="O776" s="136"/>
      <c r="P776" s="136"/>
      <c r="Q776" s="27"/>
      <c r="R776" s="136"/>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row>
    <row r="777" spans="1:44" ht="15.75" customHeight="1">
      <c r="A777" s="27"/>
      <c r="B777" s="27"/>
      <c r="C777" s="135"/>
      <c r="D777" s="27"/>
      <c r="E777" s="27"/>
      <c r="F777" s="135"/>
      <c r="G777" s="27"/>
      <c r="H777" s="136"/>
      <c r="I777" s="136"/>
      <c r="J777" s="136"/>
      <c r="K777" s="136"/>
      <c r="L777" s="136"/>
      <c r="M777" s="136"/>
      <c r="N777" s="136"/>
      <c r="O777" s="136"/>
      <c r="P777" s="136"/>
      <c r="Q777" s="27"/>
      <c r="R777" s="136"/>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row>
    <row r="778" spans="1:44" ht="15.75" customHeight="1">
      <c r="A778" s="27"/>
      <c r="B778" s="27"/>
      <c r="C778" s="135"/>
      <c r="D778" s="27"/>
      <c r="E778" s="27"/>
      <c r="F778" s="135"/>
      <c r="G778" s="27"/>
      <c r="H778" s="136"/>
      <c r="I778" s="136"/>
      <c r="J778" s="136"/>
      <c r="K778" s="136"/>
      <c r="L778" s="136"/>
      <c r="M778" s="136"/>
      <c r="N778" s="136"/>
      <c r="O778" s="136"/>
      <c r="P778" s="136"/>
      <c r="Q778" s="27"/>
      <c r="R778" s="136"/>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row>
    <row r="779" spans="1:44" ht="15.75" customHeight="1">
      <c r="A779" s="27"/>
      <c r="B779" s="27"/>
      <c r="C779" s="135"/>
      <c r="D779" s="27"/>
      <c r="E779" s="27"/>
      <c r="F779" s="135"/>
      <c r="G779" s="27"/>
      <c r="H779" s="136"/>
      <c r="I779" s="136"/>
      <c r="J779" s="136"/>
      <c r="K779" s="136"/>
      <c r="L779" s="136"/>
      <c r="M779" s="136"/>
      <c r="N779" s="136"/>
      <c r="O779" s="136"/>
      <c r="P779" s="136"/>
      <c r="Q779" s="27"/>
      <c r="R779" s="136"/>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row>
    <row r="780" spans="1:44" ht="15.75" customHeight="1">
      <c r="A780" s="27"/>
      <c r="B780" s="27"/>
      <c r="C780" s="135"/>
      <c r="D780" s="27"/>
      <c r="E780" s="27"/>
      <c r="F780" s="135"/>
      <c r="G780" s="27"/>
      <c r="H780" s="136"/>
      <c r="I780" s="136"/>
      <c r="J780" s="136"/>
      <c r="K780" s="136"/>
      <c r="L780" s="136"/>
      <c r="M780" s="136"/>
      <c r="N780" s="136"/>
      <c r="O780" s="136"/>
      <c r="P780" s="136"/>
      <c r="Q780" s="27"/>
      <c r="R780" s="136"/>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row>
    <row r="781" spans="1:44" ht="15.75" customHeight="1">
      <c r="A781" s="27"/>
      <c r="B781" s="27"/>
      <c r="C781" s="135"/>
      <c r="D781" s="27"/>
      <c r="E781" s="27"/>
      <c r="F781" s="135"/>
      <c r="G781" s="27"/>
      <c r="H781" s="136"/>
      <c r="I781" s="136"/>
      <c r="J781" s="136"/>
      <c r="K781" s="136"/>
      <c r="L781" s="136"/>
      <c r="M781" s="136"/>
      <c r="N781" s="136"/>
      <c r="O781" s="136"/>
      <c r="P781" s="136"/>
      <c r="Q781" s="27"/>
      <c r="R781" s="136"/>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row>
    <row r="782" spans="1:44" ht="15.75" customHeight="1">
      <c r="A782" s="27"/>
      <c r="B782" s="27"/>
      <c r="C782" s="135"/>
      <c r="D782" s="27"/>
      <c r="E782" s="27"/>
      <c r="F782" s="135"/>
      <c r="G782" s="27"/>
      <c r="H782" s="136"/>
      <c r="I782" s="136"/>
      <c r="J782" s="136"/>
      <c r="K782" s="136"/>
      <c r="L782" s="136"/>
      <c r="M782" s="136"/>
      <c r="N782" s="136"/>
      <c r="O782" s="136"/>
      <c r="P782" s="136"/>
      <c r="Q782" s="27"/>
      <c r="R782" s="136"/>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row>
    <row r="783" spans="1:44" ht="15.75" customHeight="1">
      <c r="A783" s="27"/>
      <c r="B783" s="27"/>
      <c r="C783" s="135"/>
      <c r="D783" s="27"/>
      <c r="E783" s="27"/>
      <c r="F783" s="135"/>
      <c r="G783" s="27"/>
      <c r="H783" s="136"/>
      <c r="I783" s="136"/>
      <c r="J783" s="136"/>
      <c r="K783" s="136"/>
      <c r="L783" s="136"/>
      <c r="M783" s="136"/>
      <c r="N783" s="136"/>
      <c r="O783" s="136"/>
      <c r="P783" s="136"/>
      <c r="Q783" s="27"/>
      <c r="R783" s="136"/>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row>
    <row r="784" spans="1:44" ht="15.75" customHeight="1">
      <c r="A784" s="27"/>
      <c r="B784" s="27"/>
      <c r="C784" s="135"/>
      <c r="D784" s="27"/>
      <c r="E784" s="27"/>
      <c r="F784" s="135"/>
      <c r="G784" s="27"/>
      <c r="H784" s="136"/>
      <c r="I784" s="136"/>
      <c r="J784" s="136"/>
      <c r="K784" s="136"/>
      <c r="L784" s="136"/>
      <c r="M784" s="136"/>
      <c r="N784" s="136"/>
      <c r="O784" s="136"/>
      <c r="P784" s="136"/>
      <c r="Q784" s="27"/>
      <c r="R784" s="136"/>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row>
    <row r="785" spans="1:44" ht="15.75" customHeight="1">
      <c r="A785" s="27"/>
      <c r="B785" s="27"/>
      <c r="C785" s="135"/>
      <c r="D785" s="27"/>
      <c r="E785" s="27"/>
      <c r="F785" s="135"/>
      <c r="G785" s="27"/>
      <c r="H785" s="136"/>
      <c r="I785" s="136"/>
      <c r="J785" s="136"/>
      <c r="K785" s="136"/>
      <c r="L785" s="136"/>
      <c r="M785" s="136"/>
      <c r="N785" s="136"/>
      <c r="O785" s="136"/>
      <c r="P785" s="136"/>
      <c r="Q785" s="27"/>
      <c r="R785" s="136"/>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row>
    <row r="786" spans="1:44" ht="15.75" customHeight="1">
      <c r="A786" s="27"/>
      <c r="B786" s="27"/>
      <c r="C786" s="135"/>
      <c r="D786" s="27"/>
      <c r="E786" s="27"/>
      <c r="F786" s="135"/>
      <c r="G786" s="27"/>
      <c r="H786" s="136"/>
      <c r="I786" s="136"/>
      <c r="J786" s="136"/>
      <c r="K786" s="136"/>
      <c r="L786" s="136"/>
      <c r="M786" s="136"/>
      <c r="N786" s="136"/>
      <c r="O786" s="136"/>
      <c r="P786" s="136"/>
      <c r="Q786" s="27"/>
      <c r="R786" s="136"/>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row>
    <row r="787" spans="1:44" ht="15.75" customHeight="1">
      <c r="A787" s="27"/>
      <c r="B787" s="27"/>
      <c r="C787" s="135"/>
      <c r="D787" s="27"/>
      <c r="E787" s="27"/>
      <c r="F787" s="135"/>
      <c r="G787" s="27"/>
      <c r="H787" s="136"/>
      <c r="I787" s="136"/>
      <c r="J787" s="136"/>
      <c r="K787" s="136"/>
      <c r="L787" s="136"/>
      <c r="M787" s="136"/>
      <c r="N787" s="136"/>
      <c r="O787" s="136"/>
      <c r="P787" s="136"/>
      <c r="Q787" s="27"/>
      <c r="R787" s="136"/>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row>
    <row r="788" spans="1:44" ht="15.75" customHeight="1">
      <c r="A788" s="27"/>
      <c r="B788" s="27"/>
      <c r="C788" s="135"/>
      <c r="D788" s="27"/>
      <c r="E788" s="27"/>
      <c r="F788" s="135"/>
      <c r="G788" s="27"/>
      <c r="H788" s="136"/>
      <c r="I788" s="136"/>
      <c r="J788" s="136"/>
      <c r="K788" s="136"/>
      <c r="L788" s="136"/>
      <c r="M788" s="136"/>
      <c r="N788" s="136"/>
      <c r="O788" s="136"/>
      <c r="P788" s="136"/>
      <c r="Q788" s="27"/>
      <c r="R788" s="136"/>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row>
    <row r="789" spans="1:44" ht="15.75" customHeight="1">
      <c r="A789" s="27"/>
      <c r="B789" s="27"/>
      <c r="C789" s="135"/>
      <c r="D789" s="27"/>
      <c r="E789" s="27"/>
      <c r="F789" s="135"/>
      <c r="G789" s="27"/>
      <c r="H789" s="136"/>
      <c r="I789" s="136"/>
      <c r="J789" s="136"/>
      <c r="K789" s="136"/>
      <c r="L789" s="136"/>
      <c r="M789" s="136"/>
      <c r="N789" s="136"/>
      <c r="O789" s="136"/>
      <c r="P789" s="136"/>
      <c r="Q789" s="27"/>
      <c r="R789" s="136"/>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row>
    <row r="790" spans="1:44" ht="15.75" customHeight="1">
      <c r="A790" s="27"/>
      <c r="B790" s="27"/>
      <c r="C790" s="135"/>
      <c r="D790" s="27"/>
      <c r="E790" s="27"/>
      <c r="F790" s="135"/>
      <c r="G790" s="27"/>
      <c r="H790" s="136"/>
      <c r="I790" s="136"/>
      <c r="J790" s="136"/>
      <c r="K790" s="136"/>
      <c r="L790" s="136"/>
      <c r="M790" s="136"/>
      <c r="N790" s="136"/>
      <c r="O790" s="136"/>
      <c r="P790" s="136"/>
      <c r="Q790" s="27"/>
      <c r="R790" s="136"/>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row>
    <row r="791" spans="1:44" ht="15.75" customHeight="1">
      <c r="A791" s="27"/>
      <c r="B791" s="27"/>
      <c r="C791" s="135"/>
      <c r="D791" s="27"/>
      <c r="E791" s="27"/>
      <c r="F791" s="135"/>
      <c r="G791" s="27"/>
      <c r="H791" s="136"/>
      <c r="I791" s="136"/>
      <c r="J791" s="136"/>
      <c r="K791" s="136"/>
      <c r="L791" s="136"/>
      <c r="M791" s="136"/>
      <c r="N791" s="136"/>
      <c r="O791" s="136"/>
      <c r="P791" s="136"/>
      <c r="Q791" s="27"/>
      <c r="R791" s="136"/>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row>
    <row r="792" spans="1:44" ht="15.75" customHeight="1">
      <c r="A792" s="27"/>
      <c r="B792" s="27"/>
      <c r="C792" s="135"/>
      <c r="D792" s="27"/>
      <c r="E792" s="27"/>
      <c r="F792" s="135"/>
      <c r="G792" s="27"/>
      <c r="H792" s="136"/>
      <c r="I792" s="136"/>
      <c r="J792" s="136"/>
      <c r="K792" s="136"/>
      <c r="L792" s="136"/>
      <c r="M792" s="136"/>
      <c r="N792" s="136"/>
      <c r="O792" s="136"/>
      <c r="P792" s="136"/>
      <c r="Q792" s="27"/>
      <c r="R792" s="136"/>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row>
    <row r="793" spans="1:44" ht="15.75" customHeight="1">
      <c r="A793" s="27"/>
      <c r="B793" s="27"/>
      <c r="C793" s="135"/>
      <c r="D793" s="27"/>
      <c r="E793" s="27"/>
      <c r="F793" s="135"/>
      <c r="G793" s="27"/>
      <c r="H793" s="136"/>
      <c r="I793" s="136"/>
      <c r="J793" s="136"/>
      <c r="K793" s="136"/>
      <c r="L793" s="136"/>
      <c r="M793" s="136"/>
      <c r="N793" s="136"/>
      <c r="O793" s="136"/>
      <c r="P793" s="136"/>
      <c r="Q793" s="27"/>
      <c r="R793" s="136"/>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row>
    <row r="794" spans="1:44" ht="15.75" customHeight="1">
      <c r="A794" s="27"/>
      <c r="B794" s="27"/>
      <c r="C794" s="135"/>
      <c r="D794" s="27"/>
      <c r="E794" s="27"/>
      <c r="F794" s="135"/>
      <c r="G794" s="27"/>
      <c r="H794" s="136"/>
      <c r="I794" s="136"/>
      <c r="J794" s="136"/>
      <c r="K794" s="136"/>
      <c r="L794" s="136"/>
      <c r="M794" s="136"/>
      <c r="N794" s="136"/>
      <c r="O794" s="136"/>
      <c r="P794" s="136"/>
      <c r="Q794" s="27"/>
      <c r="R794" s="136"/>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row>
    <row r="795" spans="1:44" ht="15.75" customHeight="1">
      <c r="A795" s="27"/>
      <c r="B795" s="27"/>
      <c r="C795" s="135"/>
      <c r="D795" s="27"/>
      <c r="E795" s="27"/>
      <c r="F795" s="135"/>
      <c r="G795" s="27"/>
      <c r="H795" s="136"/>
      <c r="I795" s="136"/>
      <c r="J795" s="136"/>
      <c r="K795" s="136"/>
      <c r="L795" s="136"/>
      <c r="M795" s="136"/>
      <c r="N795" s="136"/>
      <c r="O795" s="136"/>
      <c r="P795" s="136"/>
      <c r="Q795" s="27"/>
      <c r="R795" s="136"/>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row>
    <row r="796" spans="1:44" ht="15.75" customHeight="1">
      <c r="A796" s="27"/>
      <c r="B796" s="27"/>
      <c r="C796" s="135"/>
      <c r="D796" s="27"/>
      <c r="E796" s="27"/>
      <c r="F796" s="135"/>
      <c r="G796" s="27"/>
      <c r="H796" s="136"/>
      <c r="I796" s="136"/>
      <c r="J796" s="136"/>
      <c r="K796" s="136"/>
      <c r="L796" s="136"/>
      <c r="M796" s="136"/>
      <c r="N796" s="136"/>
      <c r="O796" s="136"/>
      <c r="P796" s="136"/>
      <c r="Q796" s="27"/>
      <c r="R796" s="136"/>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row>
    <row r="797" spans="1:44" ht="15.75" customHeight="1">
      <c r="A797" s="27"/>
      <c r="B797" s="27"/>
      <c r="C797" s="135"/>
      <c r="D797" s="27"/>
      <c r="E797" s="27"/>
      <c r="F797" s="135"/>
      <c r="G797" s="27"/>
      <c r="H797" s="136"/>
      <c r="I797" s="136"/>
      <c r="J797" s="136"/>
      <c r="K797" s="136"/>
      <c r="L797" s="136"/>
      <c r="M797" s="136"/>
      <c r="N797" s="136"/>
      <c r="O797" s="136"/>
      <c r="P797" s="136"/>
      <c r="Q797" s="27"/>
      <c r="R797" s="136"/>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row>
    <row r="798" spans="1:44" ht="15.75" customHeight="1">
      <c r="A798" s="27"/>
      <c r="B798" s="27"/>
      <c r="C798" s="135"/>
      <c r="D798" s="27"/>
      <c r="E798" s="27"/>
      <c r="F798" s="135"/>
      <c r="G798" s="27"/>
      <c r="H798" s="136"/>
      <c r="I798" s="136"/>
      <c r="J798" s="136"/>
      <c r="K798" s="136"/>
      <c r="L798" s="136"/>
      <c r="M798" s="136"/>
      <c r="N798" s="136"/>
      <c r="O798" s="136"/>
      <c r="P798" s="136"/>
      <c r="Q798" s="27"/>
      <c r="R798" s="136"/>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row>
    <row r="799" spans="1:44" ht="15.75" customHeight="1">
      <c r="A799" s="27"/>
      <c r="B799" s="27"/>
      <c r="C799" s="135"/>
      <c r="D799" s="27"/>
      <c r="E799" s="27"/>
      <c r="F799" s="135"/>
      <c r="G799" s="27"/>
      <c r="H799" s="136"/>
      <c r="I799" s="136"/>
      <c r="J799" s="136"/>
      <c r="K799" s="136"/>
      <c r="L799" s="136"/>
      <c r="M799" s="136"/>
      <c r="N799" s="136"/>
      <c r="O799" s="136"/>
      <c r="P799" s="136"/>
      <c r="Q799" s="27"/>
      <c r="R799" s="136"/>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row>
    <row r="800" spans="1:44" ht="15.75" customHeight="1">
      <c r="A800" s="27"/>
      <c r="B800" s="27"/>
      <c r="C800" s="135"/>
      <c r="D800" s="27"/>
      <c r="E800" s="27"/>
      <c r="F800" s="135"/>
      <c r="G800" s="27"/>
      <c r="H800" s="136"/>
      <c r="I800" s="136"/>
      <c r="J800" s="136"/>
      <c r="K800" s="136"/>
      <c r="L800" s="136"/>
      <c r="M800" s="136"/>
      <c r="N800" s="136"/>
      <c r="O800" s="136"/>
      <c r="P800" s="136"/>
      <c r="Q800" s="27"/>
      <c r="R800" s="136"/>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row>
    <row r="801" spans="1:44" ht="15.75" customHeight="1">
      <c r="A801" s="27"/>
      <c r="B801" s="27"/>
      <c r="C801" s="135"/>
      <c r="D801" s="27"/>
      <c r="E801" s="27"/>
      <c r="F801" s="135"/>
      <c r="G801" s="27"/>
      <c r="H801" s="136"/>
      <c r="I801" s="136"/>
      <c r="J801" s="136"/>
      <c r="K801" s="136"/>
      <c r="L801" s="136"/>
      <c r="M801" s="136"/>
      <c r="N801" s="136"/>
      <c r="O801" s="136"/>
      <c r="P801" s="136"/>
      <c r="Q801" s="27"/>
      <c r="R801" s="136"/>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row>
    <row r="802" spans="1:44" ht="15.75" customHeight="1">
      <c r="A802" s="27"/>
      <c r="B802" s="27"/>
      <c r="C802" s="135"/>
      <c r="D802" s="27"/>
      <c r="E802" s="27"/>
      <c r="F802" s="135"/>
      <c r="G802" s="27"/>
      <c r="H802" s="136"/>
      <c r="I802" s="136"/>
      <c r="J802" s="136"/>
      <c r="K802" s="136"/>
      <c r="L802" s="136"/>
      <c r="M802" s="136"/>
      <c r="N802" s="136"/>
      <c r="O802" s="136"/>
      <c r="P802" s="136"/>
      <c r="Q802" s="27"/>
      <c r="R802" s="136"/>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row>
    <row r="803" spans="1:44" ht="15.75" customHeight="1">
      <c r="A803" s="27"/>
      <c r="B803" s="27"/>
      <c r="C803" s="135"/>
      <c r="D803" s="27"/>
      <c r="E803" s="27"/>
      <c r="F803" s="135"/>
      <c r="G803" s="27"/>
      <c r="H803" s="136"/>
      <c r="I803" s="136"/>
      <c r="J803" s="136"/>
      <c r="K803" s="136"/>
      <c r="L803" s="136"/>
      <c r="M803" s="136"/>
      <c r="N803" s="136"/>
      <c r="O803" s="136"/>
      <c r="P803" s="136"/>
      <c r="Q803" s="27"/>
      <c r="R803" s="136"/>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row>
    <row r="804" spans="1:44" ht="15.75" customHeight="1">
      <c r="A804" s="27"/>
      <c r="B804" s="27"/>
      <c r="C804" s="135"/>
      <c r="D804" s="27"/>
      <c r="E804" s="27"/>
      <c r="F804" s="135"/>
      <c r="G804" s="27"/>
      <c r="H804" s="136"/>
      <c r="I804" s="136"/>
      <c r="J804" s="136"/>
      <c r="K804" s="136"/>
      <c r="L804" s="136"/>
      <c r="M804" s="136"/>
      <c r="N804" s="136"/>
      <c r="O804" s="136"/>
      <c r="P804" s="136"/>
      <c r="Q804" s="27"/>
      <c r="R804" s="136"/>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row>
    <row r="805" spans="1:44" ht="15.75" customHeight="1">
      <c r="A805" s="27"/>
      <c r="B805" s="27"/>
      <c r="C805" s="135"/>
      <c r="D805" s="27"/>
      <c r="E805" s="27"/>
      <c r="F805" s="135"/>
      <c r="G805" s="27"/>
      <c r="H805" s="136"/>
      <c r="I805" s="136"/>
      <c r="J805" s="136"/>
      <c r="K805" s="136"/>
      <c r="L805" s="136"/>
      <c r="M805" s="136"/>
      <c r="N805" s="136"/>
      <c r="O805" s="136"/>
      <c r="P805" s="136"/>
      <c r="Q805" s="27"/>
      <c r="R805" s="136"/>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row>
    <row r="806" spans="1:44" ht="15.75" customHeight="1">
      <c r="A806" s="27"/>
      <c r="B806" s="27"/>
      <c r="C806" s="135"/>
      <c r="D806" s="27"/>
      <c r="E806" s="27"/>
      <c r="F806" s="135"/>
      <c r="G806" s="27"/>
      <c r="H806" s="136"/>
      <c r="I806" s="136"/>
      <c r="J806" s="136"/>
      <c r="K806" s="136"/>
      <c r="L806" s="136"/>
      <c r="M806" s="136"/>
      <c r="N806" s="136"/>
      <c r="O806" s="136"/>
      <c r="P806" s="136"/>
      <c r="Q806" s="27"/>
      <c r="R806" s="136"/>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row>
    <row r="807" spans="1:44" ht="15.75" customHeight="1">
      <c r="A807" s="27"/>
      <c r="B807" s="27"/>
      <c r="C807" s="135"/>
      <c r="D807" s="27"/>
      <c r="E807" s="27"/>
      <c r="F807" s="135"/>
      <c r="G807" s="27"/>
      <c r="H807" s="136"/>
      <c r="I807" s="136"/>
      <c r="J807" s="136"/>
      <c r="K807" s="136"/>
      <c r="L807" s="136"/>
      <c r="M807" s="136"/>
      <c r="N807" s="136"/>
      <c r="O807" s="136"/>
      <c r="P807" s="136"/>
      <c r="Q807" s="27"/>
      <c r="R807" s="136"/>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row>
    <row r="808" spans="1:44" ht="15.75" customHeight="1">
      <c r="A808" s="27"/>
      <c r="B808" s="27"/>
      <c r="C808" s="135"/>
      <c r="D808" s="27"/>
      <c r="E808" s="27"/>
      <c r="F808" s="135"/>
      <c r="G808" s="27"/>
      <c r="H808" s="136"/>
      <c r="I808" s="136"/>
      <c r="J808" s="136"/>
      <c r="K808" s="136"/>
      <c r="L808" s="136"/>
      <c r="M808" s="136"/>
      <c r="N808" s="136"/>
      <c r="O808" s="136"/>
      <c r="P808" s="136"/>
      <c r="Q808" s="27"/>
      <c r="R808" s="136"/>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row>
    <row r="809" spans="1:44" ht="15.75" customHeight="1">
      <c r="A809" s="27"/>
      <c r="B809" s="27"/>
      <c r="C809" s="135"/>
      <c r="D809" s="27"/>
      <c r="E809" s="27"/>
      <c r="F809" s="135"/>
      <c r="G809" s="27"/>
      <c r="H809" s="136"/>
      <c r="I809" s="136"/>
      <c r="J809" s="136"/>
      <c r="K809" s="136"/>
      <c r="L809" s="136"/>
      <c r="M809" s="136"/>
      <c r="N809" s="136"/>
      <c r="O809" s="136"/>
      <c r="P809" s="136"/>
      <c r="Q809" s="27"/>
      <c r="R809" s="136"/>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row>
    <row r="810" spans="1:44" ht="15.75" customHeight="1">
      <c r="A810" s="27"/>
      <c r="B810" s="27"/>
      <c r="C810" s="135"/>
      <c r="D810" s="27"/>
      <c r="E810" s="27"/>
      <c r="F810" s="135"/>
      <c r="G810" s="27"/>
      <c r="H810" s="136"/>
      <c r="I810" s="136"/>
      <c r="J810" s="136"/>
      <c r="K810" s="136"/>
      <c r="L810" s="136"/>
      <c r="M810" s="136"/>
      <c r="N810" s="136"/>
      <c r="O810" s="136"/>
      <c r="P810" s="136"/>
      <c r="Q810" s="27"/>
      <c r="R810" s="136"/>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row>
    <row r="811" spans="1:44" ht="15.75" customHeight="1">
      <c r="A811" s="27"/>
      <c r="B811" s="27"/>
      <c r="C811" s="135"/>
      <c r="D811" s="27"/>
      <c r="E811" s="27"/>
      <c r="F811" s="135"/>
      <c r="G811" s="27"/>
      <c r="H811" s="136"/>
      <c r="I811" s="136"/>
      <c r="J811" s="136"/>
      <c r="K811" s="136"/>
      <c r="L811" s="136"/>
      <c r="M811" s="136"/>
      <c r="N811" s="136"/>
      <c r="O811" s="136"/>
      <c r="P811" s="136"/>
      <c r="Q811" s="27"/>
      <c r="R811" s="136"/>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row>
    <row r="812" spans="1:44" ht="15.75" customHeight="1">
      <c r="A812" s="27"/>
      <c r="B812" s="27"/>
      <c r="C812" s="135"/>
      <c r="D812" s="27"/>
      <c r="E812" s="27"/>
      <c r="F812" s="135"/>
      <c r="G812" s="27"/>
      <c r="H812" s="136"/>
      <c r="I812" s="136"/>
      <c r="J812" s="136"/>
      <c r="K812" s="136"/>
      <c r="L812" s="136"/>
      <c r="M812" s="136"/>
      <c r="N812" s="136"/>
      <c r="O812" s="136"/>
      <c r="P812" s="136"/>
      <c r="Q812" s="27"/>
      <c r="R812" s="136"/>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row>
    <row r="813" spans="1:44" ht="15.75" customHeight="1">
      <c r="A813" s="27"/>
      <c r="B813" s="27"/>
      <c r="C813" s="135"/>
      <c r="D813" s="27"/>
      <c r="E813" s="27"/>
      <c r="F813" s="135"/>
      <c r="G813" s="27"/>
      <c r="H813" s="136"/>
      <c r="I813" s="136"/>
      <c r="J813" s="136"/>
      <c r="K813" s="136"/>
      <c r="L813" s="136"/>
      <c r="M813" s="136"/>
      <c r="N813" s="136"/>
      <c r="O813" s="136"/>
      <c r="P813" s="136"/>
      <c r="Q813" s="27"/>
      <c r="R813" s="136"/>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row>
    <row r="814" spans="1:44" ht="15.75" customHeight="1">
      <c r="A814" s="27"/>
      <c r="B814" s="27"/>
      <c r="C814" s="135"/>
      <c r="D814" s="27"/>
      <c r="E814" s="27"/>
      <c r="F814" s="135"/>
      <c r="G814" s="27"/>
      <c r="H814" s="136"/>
      <c r="I814" s="136"/>
      <c r="J814" s="136"/>
      <c r="K814" s="136"/>
      <c r="L814" s="136"/>
      <c r="M814" s="136"/>
      <c r="N814" s="136"/>
      <c r="O814" s="136"/>
      <c r="P814" s="136"/>
      <c r="Q814" s="27"/>
      <c r="R814" s="136"/>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row>
    <row r="815" spans="1:44" ht="15.75" customHeight="1">
      <c r="A815" s="27"/>
      <c r="B815" s="27"/>
      <c r="C815" s="135"/>
      <c r="D815" s="27"/>
      <c r="E815" s="27"/>
      <c r="F815" s="135"/>
      <c r="G815" s="27"/>
      <c r="H815" s="136"/>
      <c r="I815" s="136"/>
      <c r="J815" s="136"/>
      <c r="K815" s="136"/>
      <c r="L815" s="136"/>
      <c r="M815" s="136"/>
      <c r="N815" s="136"/>
      <c r="O815" s="136"/>
      <c r="P815" s="136"/>
      <c r="Q815" s="27"/>
      <c r="R815" s="136"/>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row>
    <row r="816" spans="1:44" ht="15.75" customHeight="1">
      <c r="A816" s="27"/>
      <c r="B816" s="27"/>
      <c r="C816" s="135"/>
      <c r="D816" s="27"/>
      <c r="E816" s="27"/>
      <c r="F816" s="135"/>
      <c r="G816" s="27"/>
      <c r="H816" s="136"/>
      <c r="I816" s="136"/>
      <c r="J816" s="136"/>
      <c r="K816" s="136"/>
      <c r="L816" s="136"/>
      <c r="M816" s="136"/>
      <c r="N816" s="136"/>
      <c r="O816" s="136"/>
      <c r="P816" s="136"/>
      <c r="Q816" s="27"/>
      <c r="R816" s="136"/>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row>
    <row r="817" spans="1:44" ht="15.75" customHeight="1">
      <c r="A817" s="27"/>
      <c r="B817" s="27"/>
      <c r="C817" s="135"/>
      <c r="D817" s="27"/>
      <c r="E817" s="27"/>
      <c r="F817" s="135"/>
      <c r="G817" s="27"/>
      <c r="H817" s="136"/>
      <c r="I817" s="136"/>
      <c r="J817" s="136"/>
      <c r="K817" s="136"/>
      <c r="L817" s="136"/>
      <c r="M817" s="136"/>
      <c r="N817" s="136"/>
      <c r="O817" s="136"/>
      <c r="P817" s="136"/>
      <c r="Q817" s="27"/>
      <c r="R817" s="136"/>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row>
    <row r="818" spans="1:44" ht="15.75" customHeight="1">
      <c r="A818" s="27"/>
      <c r="B818" s="27"/>
      <c r="C818" s="135"/>
      <c r="D818" s="27"/>
      <c r="E818" s="27"/>
      <c r="F818" s="135"/>
      <c r="G818" s="27"/>
      <c r="H818" s="136"/>
      <c r="I818" s="136"/>
      <c r="J818" s="136"/>
      <c r="K818" s="136"/>
      <c r="L818" s="136"/>
      <c r="M818" s="136"/>
      <c r="N818" s="136"/>
      <c r="O818" s="136"/>
      <c r="P818" s="136"/>
      <c r="Q818" s="27"/>
      <c r="R818" s="136"/>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row>
    <row r="819" spans="1:44" ht="15.75" customHeight="1">
      <c r="A819" s="27"/>
      <c r="B819" s="27"/>
      <c r="C819" s="135"/>
      <c r="D819" s="27"/>
      <c r="E819" s="27"/>
      <c r="F819" s="135"/>
      <c r="G819" s="27"/>
      <c r="H819" s="136"/>
      <c r="I819" s="136"/>
      <c r="J819" s="136"/>
      <c r="K819" s="136"/>
      <c r="L819" s="136"/>
      <c r="M819" s="136"/>
      <c r="N819" s="136"/>
      <c r="O819" s="136"/>
      <c r="P819" s="136"/>
      <c r="Q819" s="27"/>
      <c r="R819" s="136"/>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row>
    <row r="820" spans="1:44" ht="15.75" customHeight="1">
      <c r="A820" s="27"/>
      <c r="B820" s="27"/>
      <c r="C820" s="135"/>
      <c r="D820" s="27"/>
      <c r="E820" s="27"/>
      <c r="F820" s="135"/>
      <c r="G820" s="27"/>
      <c r="H820" s="136"/>
      <c r="I820" s="136"/>
      <c r="J820" s="136"/>
      <c r="K820" s="136"/>
      <c r="L820" s="136"/>
      <c r="M820" s="136"/>
      <c r="N820" s="136"/>
      <c r="O820" s="136"/>
      <c r="P820" s="136"/>
      <c r="Q820" s="27"/>
      <c r="R820" s="136"/>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row>
    <row r="821" spans="1:44" ht="15.75" customHeight="1">
      <c r="A821" s="27"/>
      <c r="B821" s="27"/>
      <c r="C821" s="135"/>
      <c r="D821" s="27"/>
      <c r="E821" s="27"/>
      <c r="F821" s="135"/>
      <c r="G821" s="27"/>
      <c r="H821" s="136"/>
      <c r="I821" s="136"/>
      <c r="J821" s="136"/>
      <c r="K821" s="136"/>
      <c r="L821" s="136"/>
      <c r="M821" s="136"/>
      <c r="N821" s="136"/>
      <c r="O821" s="136"/>
      <c r="P821" s="136"/>
      <c r="Q821" s="27"/>
      <c r="R821" s="136"/>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row>
    <row r="822" spans="1:44" ht="15.75" customHeight="1">
      <c r="A822" s="27"/>
      <c r="B822" s="27"/>
      <c r="C822" s="135"/>
      <c r="D822" s="27"/>
      <c r="E822" s="27"/>
      <c r="F822" s="135"/>
      <c r="G822" s="27"/>
      <c r="H822" s="136"/>
      <c r="I822" s="136"/>
      <c r="J822" s="136"/>
      <c r="K822" s="136"/>
      <c r="L822" s="136"/>
      <c r="M822" s="136"/>
      <c r="N822" s="136"/>
      <c r="O822" s="136"/>
      <c r="P822" s="136"/>
      <c r="Q822" s="27"/>
      <c r="R822" s="136"/>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row>
    <row r="823" spans="1:44" ht="15.75" customHeight="1">
      <c r="A823" s="27"/>
      <c r="B823" s="27"/>
      <c r="C823" s="135"/>
      <c r="D823" s="27"/>
      <c r="E823" s="27"/>
      <c r="F823" s="135"/>
      <c r="G823" s="27"/>
      <c r="H823" s="136"/>
      <c r="I823" s="136"/>
      <c r="J823" s="136"/>
      <c r="K823" s="136"/>
      <c r="L823" s="136"/>
      <c r="M823" s="136"/>
      <c r="N823" s="136"/>
      <c r="O823" s="136"/>
      <c r="P823" s="136"/>
      <c r="Q823" s="27"/>
      <c r="R823" s="136"/>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row>
    <row r="824" spans="1:44" ht="15.75" customHeight="1">
      <c r="A824" s="27"/>
      <c r="B824" s="27"/>
      <c r="C824" s="135"/>
      <c r="D824" s="27"/>
      <c r="E824" s="27"/>
      <c r="F824" s="135"/>
      <c r="G824" s="27"/>
      <c r="H824" s="136"/>
      <c r="I824" s="136"/>
      <c r="J824" s="136"/>
      <c r="K824" s="136"/>
      <c r="L824" s="136"/>
      <c r="M824" s="136"/>
      <c r="N824" s="136"/>
      <c r="O824" s="136"/>
      <c r="P824" s="136"/>
      <c r="Q824" s="27"/>
      <c r="R824" s="136"/>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row>
    <row r="825" spans="1:44" ht="15.75" customHeight="1">
      <c r="A825" s="27"/>
      <c r="B825" s="27"/>
      <c r="C825" s="135"/>
      <c r="D825" s="27"/>
      <c r="E825" s="27"/>
      <c r="F825" s="135"/>
      <c r="G825" s="27"/>
      <c r="H825" s="136"/>
      <c r="I825" s="136"/>
      <c r="J825" s="136"/>
      <c r="K825" s="136"/>
      <c r="L825" s="136"/>
      <c r="M825" s="136"/>
      <c r="N825" s="136"/>
      <c r="O825" s="136"/>
      <c r="P825" s="136"/>
      <c r="Q825" s="27"/>
      <c r="R825" s="136"/>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row>
    <row r="826" spans="1:44" ht="15.75" customHeight="1">
      <c r="A826" s="27"/>
      <c r="B826" s="27"/>
      <c r="C826" s="135"/>
      <c r="D826" s="27"/>
      <c r="E826" s="27"/>
      <c r="F826" s="135"/>
      <c r="G826" s="27"/>
      <c r="H826" s="136"/>
      <c r="I826" s="136"/>
      <c r="J826" s="136"/>
      <c r="K826" s="136"/>
      <c r="L826" s="136"/>
      <c r="M826" s="136"/>
      <c r="N826" s="136"/>
      <c r="O826" s="136"/>
      <c r="P826" s="136"/>
      <c r="Q826" s="27"/>
      <c r="R826" s="136"/>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row>
    <row r="827" spans="1:44" ht="15.75" customHeight="1">
      <c r="A827" s="27"/>
      <c r="B827" s="27"/>
      <c r="C827" s="135"/>
      <c r="D827" s="27"/>
      <c r="E827" s="27"/>
      <c r="F827" s="135"/>
      <c r="G827" s="27"/>
      <c r="H827" s="136"/>
      <c r="I827" s="136"/>
      <c r="J827" s="136"/>
      <c r="K827" s="136"/>
      <c r="L827" s="136"/>
      <c r="M827" s="136"/>
      <c r="N827" s="136"/>
      <c r="O827" s="136"/>
      <c r="P827" s="136"/>
      <c r="Q827" s="27"/>
      <c r="R827" s="136"/>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row>
    <row r="828" spans="1:44" ht="15.75" customHeight="1">
      <c r="A828" s="27"/>
      <c r="B828" s="27"/>
      <c r="C828" s="135"/>
      <c r="D828" s="27"/>
      <c r="E828" s="27"/>
      <c r="F828" s="135"/>
      <c r="G828" s="27"/>
      <c r="H828" s="136"/>
      <c r="I828" s="136"/>
      <c r="J828" s="136"/>
      <c r="K828" s="136"/>
      <c r="L828" s="136"/>
      <c r="M828" s="136"/>
      <c r="N828" s="136"/>
      <c r="O828" s="136"/>
      <c r="P828" s="136"/>
      <c r="Q828" s="27"/>
      <c r="R828" s="136"/>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row>
    <row r="829" spans="1:44" ht="15.75" customHeight="1">
      <c r="A829" s="27"/>
      <c r="B829" s="27"/>
      <c r="C829" s="135"/>
      <c r="D829" s="27"/>
      <c r="E829" s="27"/>
      <c r="F829" s="135"/>
      <c r="G829" s="27"/>
      <c r="H829" s="136"/>
      <c r="I829" s="136"/>
      <c r="J829" s="136"/>
      <c r="K829" s="136"/>
      <c r="L829" s="136"/>
      <c r="M829" s="136"/>
      <c r="N829" s="136"/>
      <c r="O829" s="136"/>
      <c r="P829" s="136"/>
      <c r="Q829" s="27"/>
      <c r="R829" s="136"/>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row>
    <row r="830" spans="1:44" ht="15.75" customHeight="1">
      <c r="A830" s="27"/>
      <c r="B830" s="27"/>
      <c r="C830" s="135"/>
      <c r="D830" s="27"/>
      <c r="E830" s="27"/>
      <c r="F830" s="135"/>
      <c r="G830" s="27"/>
      <c r="H830" s="136"/>
      <c r="I830" s="136"/>
      <c r="J830" s="136"/>
      <c r="K830" s="136"/>
      <c r="L830" s="136"/>
      <c r="M830" s="136"/>
      <c r="N830" s="136"/>
      <c r="O830" s="136"/>
      <c r="P830" s="136"/>
      <c r="Q830" s="27"/>
      <c r="R830" s="136"/>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row>
    <row r="831" spans="1:44" ht="15.75" customHeight="1">
      <c r="A831" s="27"/>
      <c r="B831" s="27"/>
      <c r="C831" s="135"/>
      <c r="D831" s="27"/>
      <c r="E831" s="27"/>
      <c r="F831" s="135"/>
      <c r="G831" s="27"/>
      <c r="H831" s="136"/>
      <c r="I831" s="136"/>
      <c r="J831" s="136"/>
      <c r="K831" s="136"/>
      <c r="L831" s="136"/>
      <c r="M831" s="136"/>
      <c r="N831" s="136"/>
      <c r="O831" s="136"/>
      <c r="P831" s="136"/>
      <c r="Q831" s="27"/>
      <c r="R831" s="136"/>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row>
    <row r="832" spans="1:44" ht="15.75" customHeight="1">
      <c r="A832" s="27"/>
      <c r="B832" s="27"/>
      <c r="C832" s="135"/>
      <c r="D832" s="27"/>
      <c r="E832" s="27"/>
      <c r="F832" s="135"/>
      <c r="G832" s="27"/>
      <c r="H832" s="136"/>
      <c r="I832" s="136"/>
      <c r="J832" s="136"/>
      <c r="K832" s="136"/>
      <c r="L832" s="136"/>
      <c r="M832" s="136"/>
      <c r="N832" s="136"/>
      <c r="O832" s="136"/>
      <c r="P832" s="136"/>
      <c r="Q832" s="27"/>
      <c r="R832" s="136"/>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row>
    <row r="833" spans="1:44" ht="15.75" customHeight="1">
      <c r="A833" s="27"/>
      <c r="B833" s="27"/>
      <c r="C833" s="135"/>
      <c r="D833" s="27"/>
      <c r="E833" s="27"/>
      <c r="F833" s="135"/>
      <c r="G833" s="27"/>
      <c r="H833" s="136"/>
      <c r="I833" s="136"/>
      <c r="J833" s="136"/>
      <c r="K833" s="136"/>
      <c r="L833" s="136"/>
      <c r="M833" s="136"/>
      <c r="N833" s="136"/>
      <c r="O833" s="136"/>
      <c r="P833" s="136"/>
      <c r="Q833" s="27"/>
      <c r="R833" s="136"/>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row>
    <row r="834" spans="1:44" ht="15.75" customHeight="1">
      <c r="A834" s="27"/>
      <c r="B834" s="27"/>
      <c r="C834" s="135"/>
      <c r="D834" s="27"/>
      <c r="E834" s="27"/>
      <c r="F834" s="135"/>
      <c r="G834" s="27"/>
      <c r="H834" s="136"/>
      <c r="I834" s="136"/>
      <c r="J834" s="136"/>
      <c r="K834" s="136"/>
      <c r="L834" s="136"/>
      <c r="M834" s="136"/>
      <c r="N834" s="136"/>
      <c r="O834" s="136"/>
      <c r="P834" s="136"/>
      <c r="Q834" s="27"/>
      <c r="R834" s="136"/>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row>
    <row r="835" spans="1:44" ht="15.75" customHeight="1">
      <c r="A835" s="27"/>
      <c r="B835" s="27"/>
      <c r="C835" s="135"/>
      <c r="D835" s="27"/>
      <c r="E835" s="27"/>
      <c r="F835" s="135"/>
      <c r="G835" s="27"/>
      <c r="H835" s="136"/>
      <c r="I835" s="136"/>
      <c r="J835" s="136"/>
      <c r="K835" s="136"/>
      <c r="L835" s="136"/>
      <c r="M835" s="136"/>
      <c r="N835" s="136"/>
      <c r="O835" s="136"/>
      <c r="P835" s="136"/>
      <c r="Q835" s="27"/>
      <c r="R835" s="136"/>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row>
    <row r="836" spans="1:44" ht="15.75" customHeight="1">
      <c r="A836" s="27"/>
      <c r="B836" s="27"/>
      <c r="C836" s="135"/>
      <c r="D836" s="27"/>
      <c r="E836" s="27"/>
      <c r="F836" s="135"/>
      <c r="G836" s="27"/>
      <c r="H836" s="136"/>
      <c r="I836" s="136"/>
      <c r="J836" s="136"/>
      <c r="K836" s="136"/>
      <c r="L836" s="136"/>
      <c r="M836" s="136"/>
      <c r="N836" s="136"/>
      <c r="O836" s="136"/>
      <c r="P836" s="136"/>
      <c r="Q836" s="27"/>
      <c r="R836" s="136"/>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row>
    <row r="837" spans="1:44" ht="15.75" customHeight="1">
      <c r="A837" s="27"/>
      <c r="B837" s="27"/>
      <c r="C837" s="135"/>
      <c r="D837" s="27"/>
      <c r="E837" s="27"/>
      <c r="F837" s="135"/>
      <c r="G837" s="27"/>
      <c r="H837" s="136"/>
      <c r="I837" s="136"/>
      <c r="J837" s="136"/>
      <c r="K837" s="136"/>
      <c r="L837" s="136"/>
      <c r="M837" s="136"/>
      <c r="N837" s="136"/>
      <c r="O837" s="136"/>
      <c r="P837" s="136"/>
      <c r="Q837" s="27"/>
      <c r="R837" s="136"/>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row>
    <row r="838" spans="1:44" ht="15.75" customHeight="1">
      <c r="A838" s="27"/>
      <c r="B838" s="27"/>
      <c r="C838" s="135"/>
      <c r="D838" s="27"/>
      <c r="E838" s="27"/>
      <c r="F838" s="135"/>
      <c r="G838" s="27"/>
      <c r="H838" s="136"/>
      <c r="I838" s="136"/>
      <c r="J838" s="136"/>
      <c r="K838" s="136"/>
      <c r="L838" s="136"/>
      <c r="M838" s="136"/>
      <c r="N838" s="136"/>
      <c r="O838" s="136"/>
      <c r="P838" s="136"/>
      <c r="Q838" s="27"/>
      <c r="R838" s="136"/>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row>
    <row r="839" spans="1:44" ht="15.75" customHeight="1">
      <c r="A839" s="27"/>
      <c r="B839" s="27"/>
      <c r="C839" s="135"/>
      <c r="D839" s="27"/>
      <c r="E839" s="27"/>
      <c r="F839" s="135"/>
      <c r="G839" s="27"/>
      <c r="H839" s="136"/>
      <c r="I839" s="136"/>
      <c r="J839" s="136"/>
      <c r="K839" s="136"/>
      <c r="L839" s="136"/>
      <c r="M839" s="136"/>
      <c r="N839" s="136"/>
      <c r="O839" s="136"/>
      <c r="P839" s="136"/>
      <c r="Q839" s="27"/>
      <c r="R839" s="136"/>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row>
    <row r="840" spans="1:44" ht="15.75" customHeight="1">
      <c r="A840" s="27"/>
      <c r="B840" s="27"/>
      <c r="C840" s="135"/>
      <c r="D840" s="27"/>
      <c r="E840" s="27"/>
      <c r="F840" s="135"/>
      <c r="G840" s="27"/>
      <c r="H840" s="136"/>
      <c r="I840" s="136"/>
      <c r="J840" s="136"/>
      <c r="K840" s="136"/>
      <c r="L840" s="136"/>
      <c r="M840" s="136"/>
      <c r="N840" s="136"/>
      <c r="O840" s="136"/>
      <c r="P840" s="136"/>
      <c r="Q840" s="27"/>
      <c r="R840" s="136"/>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row>
    <row r="841" spans="1:44" ht="15.75" customHeight="1">
      <c r="A841" s="27"/>
      <c r="B841" s="27"/>
      <c r="C841" s="135"/>
      <c r="D841" s="27"/>
      <c r="E841" s="27"/>
      <c r="F841" s="135"/>
      <c r="G841" s="27"/>
      <c r="H841" s="136"/>
      <c r="I841" s="136"/>
      <c r="J841" s="136"/>
      <c r="K841" s="136"/>
      <c r="L841" s="136"/>
      <c r="M841" s="136"/>
      <c r="N841" s="136"/>
      <c r="O841" s="136"/>
      <c r="P841" s="136"/>
      <c r="Q841" s="27"/>
      <c r="R841" s="136"/>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row>
    <row r="842" spans="1:44" ht="15.75" customHeight="1">
      <c r="A842" s="27"/>
      <c r="B842" s="27"/>
      <c r="C842" s="135"/>
      <c r="D842" s="27"/>
      <c r="E842" s="27"/>
      <c r="F842" s="135"/>
      <c r="G842" s="27"/>
      <c r="H842" s="136"/>
      <c r="I842" s="136"/>
      <c r="J842" s="136"/>
      <c r="K842" s="136"/>
      <c r="L842" s="136"/>
      <c r="M842" s="136"/>
      <c r="N842" s="136"/>
      <c r="O842" s="136"/>
      <c r="P842" s="136"/>
      <c r="Q842" s="27"/>
      <c r="R842" s="136"/>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row>
    <row r="843" spans="1:44" ht="15.75" customHeight="1">
      <c r="A843" s="27"/>
      <c r="B843" s="27"/>
      <c r="C843" s="135"/>
      <c r="D843" s="27"/>
      <c r="E843" s="27"/>
      <c r="F843" s="135"/>
      <c r="G843" s="27"/>
      <c r="H843" s="136"/>
      <c r="I843" s="136"/>
      <c r="J843" s="136"/>
      <c r="K843" s="136"/>
      <c r="L843" s="136"/>
      <c r="M843" s="136"/>
      <c r="N843" s="136"/>
      <c r="O843" s="136"/>
      <c r="P843" s="136"/>
      <c r="Q843" s="27"/>
      <c r="R843" s="136"/>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row>
    <row r="844" spans="1:44" ht="15.75" customHeight="1">
      <c r="A844" s="27"/>
      <c r="B844" s="27"/>
      <c r="C844" s="135"/>
      <c r="D844" s="27"/>
      <c r="E844" s="27"/>
      <c r="F844" s="135"/>
      <c r="G844" s="27"/>
      <c r="H844" s="136"/>
      <c r="I844" s="136"/>
      <c r="J844" s="136"/>
      <c r="K844" s="136"/>
      <c r="L844" s="136"/>
      <c r="M844" s="136"/>
      <c r="N844" s="136"/>
      <c r="O844" s="136"/>
      <c r="P844" s="136"/>
      <c r="Q844" s="27"/>
      <c r="R844" s="136"/>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row>
    <row r="845" spans="1:44" ht="15.75" customHeight="1">
      <c r="A845" s="27"/>
      <c r="B845" s="27"/>
      <c r="C845" s="135"/>
      <c r="D845" s="27"/>
      <c r="E845" s="27"/>
      <c r="F845" s="135"/>
      <c r="G845" s="27"/>
      <c r="H845" s="136"/>
      <c r="I845" s="136"/>
      <c r="J845" s="136"/>
      <c r="K845" s="136"/>
      <c r="L845" s="136"/>
      <c r="M845" s="136"/>
      <c r="N845" s="136"/>
      <c r="O845" s="136"/>
      <c r="P845" s="136"/>
      <c r="Q845" s="27"/>
      <c r="R845" s="136"/>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row>
    <row r="846" spans="1:44" ht="15.75" customHeight="1">
      <c r="A846" s="27"/>
      <c r="B846" s="27"/>
      <c r="C846" s="135"/>
      <c r="D846" s="27"/>
      <c r="E846" s="27"/>
      <c r="F846" s="135"/>
      <c r="G846" s="27"/>
      <c r="H846" s="136"/>
      <c r="I846" s="136"/>
      <c r="J846" s="136"/>
      <c r="K846" s="136"/>
      <c r="L846" s="136"/>
      <c r="M846" s="136"/>
      <c r="N846" s="136"/>
      <c r="O846" s="136"/>
      <c r="P846" s="136"/>
      <c r="Q846" s="27"/>
      <c r="R846" s="136"/>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row>
    <row r="847" spans="1:44" ht="15.75" customHeight="1">
      <c r="A847" s="27"/>
      <c r="B847" s="27"/>
      <c r="C847" s="135"/>
      <c r="D847" s="27"/>
      <c r="E847" s="27"/>
      <c r="F847" s="135"/>
      <c r="G847" s="27"/>
      <c r="H847" s="136"/>
      <c r="I847" s="136"/>
      <c r="J847" s="136"/>
      <c r="K847" s="136"/>
      <c r="L847" s="136"/>
      <c r="M847" s="136"/>
      <c r="N847" s="136"/>
      <c r="O847" s="136"/>
      <c r="P847" s="136"/>
      <c r="Q847" s="27"/>
      <c r="R847" s="136"/>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row>
    <row r="848" spans="1:44" ht="15.75" customHeight="1">
      <c r="A848" s="27"/>
      <c r="B848" s="27"/>
      <c r="C848" s="135"/>
      <c r="D848" s="27"/>
      <c r="E848" s="27"/>
      <c r="F848" s="135"/>
      <c r="G848" s="27"/>
      <c r="H848" s="136"/>
      <c r="I848" s="136"/>
      <c r="J848" s="136"/>
      <c r="K848" s="136"/>
      <c r="L848" s="136"/>
      <c r="M848" s="136"/>
      <c r="N848" s="136"/>
      <c r="O848" s="136"/>
      <c r="P848" s="136"/>
      <c r="Q848" s="27"/>
      <c r="R848" s="136"/>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row>
    <row r="849" spans="1:44" ht="15.75" customHeight="1">
      <c r="A849" s="27"/>
      <c r="B849" s="27"/>
      <c r="C849" s="135"/>
      <c r="D849" s="27"/>
      <c r="E849" s="27"/>
      <c r="F849" s="135"/>
      <c r="G849" s="27"/>
      <c r="H849" s="136"/>
      <c r="I849" s="136"/>
      <c r="J849" s="136"/>
      <c r="K849" s="136"/>
      <c r="L849" s="136"/>
      <c r="M849" s="136"/>
      <c r="N849" s="136"/>
      <c r="O849" s="136"/>
      <c r="P849" s="136"/>
      <c r="Q849" s="27"/>
      <c r="R849" s="136"/>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row>
    <row r="850" spans="1:44" ht="15.75" customHeight="1">
      <c r="A850" s="27"/>
      <c r="B850" s="27"/>
      <c r="C850" s="135"/>
      <c r="D850" s="27"/>
      <c r="E850" s="27"/>
      <c r="F850" s="135"/>
      <c r="G850" s="27"/>
      <c r="H850" s="136"/>
      <c r="I850" s="136"/>
      <c r="J850" s="136"/>
      <c r="K850" s="136"/>
      <c r="L850" s="136"/>
      <c r="M850" s="136"/>
      <c r="N850" s="136"/>
      <c r="O850" s="136"/>
      <c r="P850" s="136"/>
      <c r="Q850" s="27"/>
      <c r="R850" s="136"/>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row>
    <row r="851" spans="1:44" ht="15.75" customHeight="1">
      <c r="A851" s="27"/>
      <c r="B851" s="27"/>
      <c r="C851" s="135"/>
      <c r="D851" s="27"/>
      <c r="E851" s="27"/>
      <c r="F851" s="135"/>
      <c r="G851" s="27"/>
      <c r="H851" s="136"/>
      <c r="I851" s="136"/>
      <c r="J851" s="136"/>
      <c r="K851" s="136"/>
      <c r="L851" s="136"/>
      <c r="M851" s="136"/>
      <c r="N851" s="136"/>
      <c r="O851" s="136"/>
      <c r="P851" s="136"/>
      <c r="Q851" s="27"/>
      <c r="R851" s="136"/>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row>
    <row r="852" spans="1:44" ht="15.75" customHeight="1">
      <c r="A852" s="27"/>
      <c r="B852" s="27"/>
      <c r="C852" s="135"/>
      <c r="D852" s="27"/>
      <c r="E852" s="27"/>
      <c r="F852" s="135"/>
      <c r="G852" s="27"/>
      <c r="H852" s="136"/>
      <c r="I852" s="136"/>
      <c r="J852" s="136"/>
      <c r="K852" s="136"/>
      <c r="L852" s="136"/>
      <c r="M852" s="136"/>
      <c r="N852" s="136"/>
      <c r="O852" s="136"/>
      <c r="P852" s="136"/>
      <c r="Q852" s="27"/>
      <c r="R852" s="136"/>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row>
    <row r="853" spans="1:44" ht="15.75" customHeight="1">
      <c r="A853" s="27"/>
      <c r="B853" s="27"/>
      <c r="C853" s="135"/>
      <c r="D853" s="27"/>
      <c r="E853" s="27"/>
      <c r="F853" s="135"/>
      <c r="G853" s="27"/>
      <c r="H853" s="136"/>
      <c r="I853" s="136"/>
      <c r="J853" s="136"/>
      <c r="K853" s="136"/>
      <c r="L853" s="136"/>
      <c r="M853" s="136"/>
      <c r="N853" s="136"/>
      <c r="O853" s="136"/>
      <c r="P853" s="136"/>
      <c r="Q853" s="27"/>
      <c r="R853" s="136"/>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row>
    <row r="854" spans="1:44" ht="15.75" customHeight="1">
      <c r="A854" s="27"/>
      <c r="B854" s="27"/>
      <c r="C854" s="135"/>
      <c r="D854" s="27"/>
      <c r="E854" s="27"/>
      <c r="F854" s="135"/>
      <c r="G854" s="27"/>
      <c r="H854" s="136"/>
      <c r="I854" s="136"/>
      <c r="J854" s="136"/>
      <c r="K854" s="136"/>
      <c r="L854" s="136"/>
      <c r="M854" s="136"/>
      <c r="N854" s="136"/>
      <c r="O854" s="136"/>
      <c r="P854" s="136"/>
      <c r="Q854" s="27"/>
      <c r="R854" s="136"/>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row>
    <row r="855" spans="1:44" ht="15.75" customHeight="1">
      <c r="A855" s="27"/>
      <c r="B855" s="27"/>
      <c r="C855" s="135"/>
      <c r="D855" s="27"/>
      <c r="E855" s="27"/>
      <c r="F855" s="135"/>
      <c r="G855" s="27"/>
      <c r="H855" s="136"/>
      <c r="I855" s="136"/>
      <c r="J855" s="136"/>
      <c r="K855" s="136"/>
      <c r="L855" s="136"/>
      <c r="M855" s="136"/>
      <c r="N855" s="136"/>
      <c r="O855" s="136"/>
      <c r="P855" s="136"/>
      <c r="Q855" s="27"/>
      <c r="R855" s="136"/>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row>
    <row r="856" spans="1:44" ht="15.75" customHeight="1">
      <c r="A856" s="27"/>
      <c r="B856" s="27"/>
      <c r="C856" s="135"/>
      <c r="D856" s="27"/>
      <c r="E856" s="27"/>
      <c r="F856" s="135"/>
      <c r="G856" s="27"/>
      <c r="H856" s="136"/>
      <c r="I856" s="136"/>
      <c r="J856" s="136"/>
      <c r="K856" s="136"/>
      <c r="L856" s="136"/>
      <c r="M856" s="136"/>
      <c r="N856" s="136"/>
      <c r="O856" s="136"/>
      <c r="P856" s="136"/>
      <c r="Q856" s="27"/>
      <c r="R856" s="136"/>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row>
    <row r="857" spans="1:44" ht="15.75" customHeight="1">
      <c r="A857" s="27"/>
      <c r="B857" s="27"/>
      <c r="C857" s="135"/>
      <c r="D857" s="27"/>
      <c r="E857" s="27"/>
      <c r="F857" s="135"/>
      <c r="G857" s="27"/>
      <c r="H857" s="136"/>
      <c r="I857" s="136"/>
      <c r="J857" s="136"/>
      <c r="K857" s="136"/>
      <c r="L857" s="136"/>
      <c r="M857" s="136"/>
      <c r="N857" s="136"/>
      <c r="O857" s="136"/>
      <c r="P857" s="136"/>
      <c r="Q857" s="27"/>
      <c r="R857" s="136"/>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row>
    <row r="858" spans="1:44" ht="15.75" customHeight="1">
      <c r="A858" s="27"/>
      <c r="B858" s="27"/>
      <c r="C858" s="135"/>
      <c r="D858" s="27"/>
      <c r="E858" s="27"/>
      <c r="F858" s="135"/>
      <c r="G858" s="27"/>
      <c r="H858" s="136"/>
      <c r="I858" s="136"/>
      <c r="J858" s="136"/>
      <c r="K858" s="136"/>
      <c r="L858" s="136"/>
      <c r="M858" s="136"/>
      <c r="N858" s="136"/>
      <c r="O858" s="136"/>
      <c r="P858" s="136"/>
      <c r="Q858" s="27"/>
      <c r="R858" s="136"/>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row>
    <row r="859" spans="1:44" ht="15.75" customHeight="1">
      <c r="A859" s="27"/>
      <c r="B859" s="27"/>
      <c r="C859" s="135"/>
      <c r="D859" s="27"/>
      <c r="E859" s="27"/>
      <c r="F859" s="135"/>
      <c r="G859" s="27"/>
      <c r="H859" s="136"/>
      <c r="I859" s="136"/>
      <c r="J859" s="136"/>
      <c r="K859" s="136"/>
      <c r="L859" s="136"/>
      <c r="M859" s="136"/>
      <c r="N859" s="136"/>
      <c r="O859" s="136"/>
      <c r="P859" s="136"/>
      <c r="Q859" s="27"/>
      <c r="R859" s="136"/>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row>
    <row r="860" spans="1:44" ht="15.75" customHeight="1">
      <c r="A860" s="27"/>
      <c r="B860" s="27"/>
      <c r="C860" s="135"/>
      <c r="D860" s="27"/>
      <c r="E860" s="27"/>
      <c r="F860" s="135"/>
      <c r="G860" s="27"/>
      <c r="H860" s="136"/>
      <c r="I860" s="136"/>
      <c r="J860" s="136"/>
      <c r="K860" s="136"/>
      <c r="L860" s="136"/>
      <c r="M860" s="136"/>
      <c r="N860" s="136"/>
      <c r="O860" s="136"/>
      <c r="P860" s="136"/>
      <c r="Q860" s="27"/>
      <c r="R860" s="136"/>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row>
    <row r="861" spans="1:44" ht="15.75" customHeight="1">
      <c r="A861" s="27"/>
      <c r="B861" s="27"/>
      <c r="C861" s="135"/>
      <c r="D861" s="27"/>
      <c r="E861" s="27"/>
      <c r="F861" s="135"/>
      <c r="G861" s="27"/>
      <c r="H861" s="136"/>
      <c r="I861" s="136"/>
      <c r="J861" s="136"/>
      <c r="K861" s="136"/>
      <c r="L861" s="136"/>
      <c r="M861" s="136"/>
      <c r="N861" s="136"/>
      <c r="O861" s="136"/>
      <c r="P861" s="136"/>
      <c r="Q861" s="27"/>
      <c r="R861" s="136"/>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row>
    <row r="862" spans="1:44" ht="15.75" customHeight="1">
      <c r="A862" s="27"/>
      <c r="B862" s="27"/>
      <c r="C862" s="135"/>
      <c r="D862" s="27"/>
      <c r="E862" s="27"/>
      <c r="F862" s="135"/>
      <c r="G862" s="27"/>
      <c r="H862" s="136"/>
      <c r="I862" s="136"/>
      <c r="J862" s="136"/>
      <c r="K862" s="136"/>
      <c r="L862" s="136"/>
      <c r="M862" s="136"/>
      <c r="N862" s="136"/>
      <c r="O862" s="136"/>
      <c r="P862" s="136"/>
      <c r="Q862" s="27"/>
      <c r="R862" s="136"/>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row>
    <row r="863" spans="1:44" ht="15.75" customHeight="1">
      <c r="A863" s="27"/>
      <c r="B863" s="27"/>
      <c r="C863" s="135"/>
      <c r="D863" s="27"/>
      <c r="E863" s="27"/>
      <c r="F863" s="135"/>
      <c r="G863" s="27"/>
      <c r="H863" s="136"/>
      <c r="I863" s="136"/>
      <c r="J863" s="136"/>
      <c r="K863" s="136"/>
      <c r="L863" s="136"/>
      <c r="M863" s="136"/>
      <c r="N863" s="136"/>
      <c r="O863" s="136"/>
      <c r="P863" s="136"/>
      <c r="Q863" s="27"/>
      <c r="R863" s="136"/>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row>
    <row r="864" spans="1:44" ht="15.75" customHeight="1">
      <c r="A864" s="27"/>
      <c r="B864" s="27"/>
      <c r="C864" s="135"/>
      <c r="D864" s="27"/>
      <c r="E864" s="27"/>
      <c r="F864" s="135"/>
      <c r="G864" s="27"/>
      <c r="H864" s="136"/>
      <c r="I864" s="136"/>
      <c r="J864" s="136"/>
      <c r="K864" s="136"/>
      <c r="L864" s="136"/>
      <c r="M864" s="136"/>
      <c r="N864" s="136"/>
      <c r="O864" s="136"/>
      <c r="P864" s="136"/>
      <c r="Q864" s="27"/>
      <c r="R864" s="136"/>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row>
    <row r="865" spans="1:44" ht="15.75" customHeight="1">
      <c r="A865" s="27"/>
      <c r="B865" s="27"/>
      <c r="C865" s="135"/>
      <c r="D865" s="27"/>
      <c r="E865" s="27"/>
      <c r="F865" s="135"/>
      <c r="G865" s="27"/>
      <c r="H865" s="136"/>
      <c r="I865" s="136"/>
      <c r="J865" s="136"/>
      <c r="K865" s="136"/>
      <c r="L865" s="136"/>
      <c r="M865" s="136"/>
      <c r="N865" s="136"/>
      <c r="O865" s="136"/>
      <c r="P865" s="136"/>
      <c r="Q865" s="27"/>
      <c r="R865" s="136"/>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row>
    <row r="866" spans="1:44" ht="15.75" customHeight="1">
      <c r="A866" s="27"/>
      <c r="B866" s="27"/>
      <c r="C866" s="135"/>
      <c r="D866" s="27"/>
      <c r="E866" s="27"/>
      <c r="F866" s="135"/>
      <c r="G866" s="27"/>
      <c r="H866" s="136"/>
      <c r="I866" s="136"/>
      <c r="J866" s="136"/>
      <c r="K866" s="136"/>
      <c r="L866" s="136"/>
      <c r="M866" s="136"/>
      <c r="N866" s="136"/>
      <c r="O866" s="136"/>
      <c r="P866" s="136"/>
      <c r="Q866" s="27"/>
      <c r="R866" s="136"/>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row>
    <row r="867" spans="1:44" ht="15.75" customHeight="1">
      <c r="A867" s="27"/>
      <c r="B867" s="27"/>
      <c r="C867" s="135"/>
      <c r="D867" s="27"/>
      <c r="E867" s="27"/>
      <c r="F867" s="135"/>
      <c r="G867" s="27"/>
      <c r="H867" s="136"/>
      <c r="I867" s="136"/>
      <c r="J867" s="136"/>
      <c r="K867" s="136"/>
      <c r="L867" s="136"/>
      <c r="M867" s="136"/>
      <c r="N867" s="136"/>
      <c r="O867" s="136"/>
      <c r="P867" s="136"/>
      <c r="Q867" s="27"/>
      <c r="R867" s="136"/>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row>
    <row r="868" spans="1:44" ht="15.75" customHeight="1">
      <c r="A868" s="27"/>
      <c r="B868" s="27"/>
      <c r="C868" s="135"/>
      <c r="D868" s="27"/>
      <c r="E868" s="27"/>
      <c r="F868" s="135"/>
      <c r="G868" s="27"/>
      <c r="H868" s="136"/>
      <c r="I868" s="136"/>
      <c r="J868" s="136"/>
      <c r="K868" s="136"/>
      <c r="L868" s="136"/>
      <c r="M868" s="136"/>
      <c r="N868" s="136"/>
      <c r="O868" s="136"/>
      <c r="P868" s="136"/>
      <c r="Q868" s="27"/>
      <c r="R868" s="136"/>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row>
    <row r="869" spans="1:44" ht="15.75" customHeight="1">
      <c r="A869" s="27"/>
      <c r="B869" s="27"/>
      <c r="C869" s="135"/>
      <c r="D869" s="27"/>
      <c r="E869" s="27"/>
      <c r="F869" s="135"/>
      <c r="G869" s="27"/>
      <c r="H869" s="136"/>
      <c r="I869" s="136"/>
      <c r="J869" s="136"/>
      <c r="K869" s="136"/>
      <c r="L869" s="136"/>
      <c r="M869" s="136"/>
      <c r="N869" s="136"/>
      <c r="O869" s="136"/>
      <c r="P869" s="136"/>
      <c r="Q869" s="27"/>
      <c r="R869" s="136"/>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row>
    <row r="870" spans="1:44" ht="15.75" customHeight="1">
      <c r="A870" s="27"/>
      <c r="B870" s="27"/>
      <c r="C870" s="135"/>
      <c r="D870" s="27"/>
      <c r="E870" s="27"/>
      <c r="F870" s="135"/>
      <c r="G870" s="27"/>
      <c r="H870" s="136"/>
      <c r="I870" s="136"/>
      <c r="J870" s="136"/>
      <c r="K870" s="136"/>
      <c r="L870" s="136"/>
      <c r="M870" s="136"/>
      <c r="N870" s="136"/>
      <c r="O870" s="136"/>
      <c r="P870" s="136"/>
      <c r="Q870" s="27"/>
      <c r="R870" s="136"/>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row>
    <row r="871" spans="1:44" ht="15.75" customHeight="1">
      <c r="A871" s="27"/>
      <c r="B871" s="27"/>
      <c r="C871" s="135"/>
      <c r="D871" s="27"/>
      <c r="E871" s="27"/>
      <c r="F871" s="135"/>
      <c r="G871" s="27"/>
      <c r="H871" s="136"/>
      <c r="I871" s="136"/>
      <c r="J871" s="136"/>
      <c r="K871" s="136"/>
      <c r="L871" s="136"/>
      <c r="M871" s="136"/>
      <c r="N871" s="136"/>
      <c r="O871" s="136"/>
      <c r="P871" s="136"/>
      <c r="Q871" s="27"/>
      <c r="R871" s="136"/>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row>
    <row r="872" spans="1:44" ht="15.75" customHeight="1">
      <c r="A872" s="27"/>
      <c r="B872" s="27"/>
      <c r="C872" s="135"/>
      <c r="D872" s="27"/>
      <c r="E872" s="27"/>
      <c r="F872" s="135"/>
      <c r="G872" s="27"/>
      <c r="H872" s="136"/>
      <c r="I872" s="136"/>
      <c r="J872" s="136"/>
      <c r="K872" s="136"/>
      <c r="L872" s="136"/>
      <c r="M872" s="136"/>
      <c r="N872" s="136"/>
      <c r="O872" s="136"/>
      <c r="P872" s="136"/>
      <c r="Q872" s="27"/>
      <c r="R872" s="136"/>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row>
    <row r="873" spans="1:44" ht="15.75" customHeight="1">
      <c r="A873" s="27"/>
      <c r="B873" s="27"/>
      <c r="C873" s="135"/>
      <c r="D873" s="27"/>
      <c r="E873" s="27"/>
      <c r="F873" s="135"/>
      <c r="G873" s="27"/>
      <c r="H873" s="136"/>
      <c r="I873" s="136"/>
      <c r="J873" s="136"/>
      <c r="K873" s="136"/>
      <c r="L873" s="136"/>
      <c r="M873" s="136"/>
      <c r="N873" s="136"/>
      <c r="O873" s="136"/>
      <c r="P873" s="136"/>
      <c r="Q873" s="27"/>
      <c r="R873" s="136"/>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row>
    <row r="874" spans="1:44" ht="15.75" customHeight="1">
      <c r="A874" s="27"/>
      <c r="B874" s="27"/>
      <c r="C874" s="135"/>
      <c r="D874" s="27"/>
      <c r="E874" s="27"/>
      <c r="F874" s="135"/>
      <c r="G874" s="27"/>
      <c r="H874" s="136"/>
      <c r="I874" s="136"/>
      <c r="J874" s="136"/>
      <c r="K874" s="136"/>
      <c r="L874" s="136"/>
      <c r="M874" s="136"/>
      <c r="N874" s="136"/>
      <c r="O874" s="136"/>
      <c r="P874" s="136"/>
      <c r="Q874" s="27"/>
      <c r="R874" s="136"/>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row>
    <row r="875" spans="1:44" ht="15.75" customHeight="1">
      <c r="A875" s="27"/>
      <c r="B875" s="27"/>
      <c r="C875" s="135"/>
      <c r="D875" s="27"/>
      <c r="E875" s="27"/>
      <c r="F875" s="135"/>
      <c r="G875" s="27"/>
      <c r="H875" s="136"/>
      <c r="I875" s="136"/>
      <c r="J875" s="136"/>
      <c r="K875" s="136"/>
      <c r="L875" s="136"/>
      <c r="M875" s="136"/>
      <c r="N875" s="136"/>
      <c r="O875" s="136"/>
      <c r="P875" s="136"/>
      <c r="Q875" s="27"/>
      <c r="R875" s="136"/>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row>
    <row r="876" spans="1:44" ht="15.75" customHeight="1">
      <c r="A876" s="27"/>
      <c r="B876" s="27"/>
      <c r="C876" s="135"/>
      <c r="D876" s="27"/>
      <c r="E876" s="27"/>
      <c r="F876" s="135"/>
      <c r="G876" s="27"/>
      <c r="H876" s="136"/>
      <c r="I876" s="136"/>
      <c r="J876" s="136"/>
      <c r="K876" s="136"/>
      <c r="L876" s="136"/>
      <c r="M876" s="136"/>
      <c r="N876" s="136"/>
      <c r="O876" s="136"/>
      <c r="P876" s="136"/>
      <c r="Q876" s="27"/>
      <c r="R876" s="136"/>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row>
    <row r="877" spans="1:44" ht="15.75" customHeight="1">
      <c r="A877" s="27"/>
      <c r="B877" s="27"/>
      <c r="C877" s="135"/>
      <c r="D877" s="27"/>
      <c r="E877" s="27"/>
      <c r="F877" s="135"/>
      <c r="G877" s="27"/>
      <c r="H877" s="136"/>
      <c r="I877" s="136"/>
      <c r="J877" s="136"/>
      <c r="K877" s="136"/>
      <c r="L877" s="136"/>
      <c r="M877" s="136"/>
      <c r="N877" s="136"/>
      <c r="O877" s="136"/>
      <c r="P877" s="136"/>
      <c r="Q877" s="27"/>
      <c r="R877" s="136"/>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row>
    <row r="878" spans="1:44" ht="15.75" customHeight="1">
      <c r="A878" s="27"/>
      <c r="B878" s="27"/>
      <c r="C878" s="135"/>
      <c r="D878" s="27"/>
      <c r="E878" s="27"/>
      <c r="F878" s="135"/>
      <c r="G878" s="27"/>
      <c r="H878" s="136"/>
      <c r="I878" s="136"/>
      <c r="J878" s="136"/>
      <c r="K878" s="136"/>
      <c r="L878" s="136"/>
      <c r="M878" s="136"/>
      <c r="N878" s="136"/>
      <c r="O878" s="136"/>
      <c r="P878" s="136"/>
      <c r="Q878" s="27"/>
      <c r="R878" s="136"/>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row>
    <row r="879" spans="1:44" ht="15.75" customHeight="1">
      <c r="A879" s="27"/>
      <c r="B879" s="27"/>
      <c r="C879" s="135"/>
      <c r="D879" s="27"/>
      <c r="E879" s="27"/>
      <c r="F879" s="135"/>
      <c r="G879" s="27"/>
      <c r="H879" s="136"/>
      <c r="I879" s="136"/>
      <c r="J879" s="136"/>
      <c r="K879" s="136"/>
      <c r="L879" s="136"/>
      <c r="M879" s="136"/>
      <c r="N879" s="136"/>
      <c r="O879" s="136"/>
      <c r="P879" s="136"/>
      <c r="Q879" s="27"/>
      <c r="R879" s="136"/>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row>
    <row r="880" spans="1:44" ht="15.75" customHeight="1">
      <c r="A880" s="27"/>
      <c r="B880" s="27"/>
      <c r="C880" s="135"/>
      <c r="D880" s="27"/>
      <c r="E880" s="27"/>
      <c r="F880" s="135"/>
      <c r="G880" s="27"/>
      <c r="H880" s="136"/>
      <c r="I880" s="136"/>
      <c r="J880" s="136"/>
      <c r="K880" s="136"/>
      <c r="L880" s="136"/>
      <c r="M880" s="136"/>
      <c r="N880" s="136"/>
      <c r="O880" s="136"/>
      <c r="P880" s="136"/>
      <c r="Q880" s="27"/>
      <c r="R880" s="136"/>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row>
    <row r="881" spans="1:44" ht="15.75" customHeight="1">
      <c r="A881" s="27"/>
      <c r="B881" s="27"/>
      <c r="C881" s="135"/>
      <c r="D881" s="27"/>
      <c r="E881" s="27"/>
      <c r="F881" s="135"/>
      <c r="G881" s="27"/>
      <c r="H881" s="136"/>
      <c r="I881" s="136"/>
      <c r="J881" s="136"/>
      <c r="K881" s="136"/>
      <c r="L881" s="136"/>
      <c r="M881" s="136"/>
      <c r="N881" s="136"/>
      <c r="O881" s="136"/>
      <c r="P881" s="136"/>
      <c r="Q881" s="27"/>
      <c r="R881" s="136"/>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row>
    <row r="882" spans="1:44" ht="15.75" customHeight="1">
      <c r="A882" s="27"/>
      <c r="B882" s="27"/>
      <c r="C882" s="135"/>
      <c r="D882" s="27"/>
      <c r="E882" s="27"/>
      <c r="F882" s="135"/>
      <c r="G882" s="27"/>
      <c r="H882" s="136"/>
      <c r="I882" s="136"/>
      <c r="J882" s="136"/>
      <c r="K882" s="136"/>
      <c r="L882" s="136"/>
      <c r="M882" s="136"/>
      <c r="N882" s="136"/>
      <c r="O882" s="136"/>
      <c r="P882" s="136"/>
      <c r="Q882" s="27"/>
      <c r="R882" s="136"/>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row>
    <row r="883" spans="1:44" ht="15.75" customHeight="1">
      <c r="A883" s="27"/>
      <c r="B883" s="27"/>
      <c r="C883" s="135"/>
      <c r="D883" s="27"/>
      <c r="E883" s="27"/>
      <c r="F883" s="135"/>
      <c r="G883" s="27"/>
      <c r="H883" s="136"/>
      <c r="I883" s="136"/>
      <c r="J883" s="136"/>
      <c r="K883" s="136"/>
      <c r="L883" s="136"/>
      <c r="M883" s="136"/>
      <c r="N883" s="136"/>
      <c r="O883" s="136"/>
      <c r="P883" s="136"/>
      <c r="Q883" s="27"/>
      <c r="R883" s="136"/>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row>
    <row r="884" spans="1:44" ht="15.75" customHeight="1">
      <c r="A884" s="27"/>
      <c r="B884" s="27"/>
      <c r="C884" s="135"/>
      <c r="D884" s="27"/>
      <c r="E884" s="27"/>
      <c r="F884" s="135"/>
      <c r="G884" s="27"/>
      <c r="H884" s="136"/>
      <c r="I884" s="136"/>
      <c r="J884" s="136"/>
      <c r="K884" s="136"/>
      <c r="L884" s="136"/>
      <c r="M884" s="136"/>
      <c r="N884" s="136"/>
      <c r="O884" s="136"/>
      <c r="P884" s="136"/>
      <c r="Q884" s="27"/>
      <c r="R884" s="136"/>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row>
    <row r="885" spans="1:44" ht="15.75" customHeight="1">
      <c r="A885" s="27"/>
      <c r="B885" s="27"/>
      <c r="C885" s="135"/>
      <c r="D885" s="27"/>
      <c r="E885" s="27"/>
      <c r="F885" s="135"/>
      <c r="G885" s="27"/>
      <c r="H885" s="136"/>
      <c r="I885" s="136"/>
      <c r="J885" s="136"/>
      <c r="K885" s="136"/>
      <c r="L885" s="136"/>
      <c r="M885" s="136"/>
      <c r="N885" s="136"/>
      <c r="O885" s="136"/>
      <c r="P885" s="136"/>
      <c r="Q885" s="27"/>
      <c r="R885" s="136"/>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row>
    <row r="886" spans="1:44" ht="15.75" customHeight="1">
      <c r="A886" s="27"/>
      <c r="B886" s="27"/>
      <c r="C886" s="135"/>
      <c r="D886" s="27"/>
      <c r="E886" s="27"/>
      <c r="F886" s="135"/>
      <c r="G886" s="27"/>
      <c r="H886" s="136"/>
      <c r="I886" s="136"/>
      <c r="J886" s="136"/>
      <c r="K886" s="136"/>
      <c r="L886" s="136"/>
      <c r="M886" s="136"/>
      <c r="N886" s="136"/>
      <c r="O886" s="136"/>
      <c r="P886" s="136"/>
      <c r="Q886" s="27"/>
      <c r="R886" s="136"/>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row>
    <row r="887" spans="1:44" ht="15.75" customHeight="1">
      <c r="A887" s="27"/>
      <c r="B887" s="27"/>
      <c r="C887" s="135"/>
      <c r="D887" s="27"/>
      <c r="E887" s="27"/>
      <c r="F887" s="135"/>
      <c r="G887" s="27"/>
      <c r="H887" s="136"/>
      <c r="I887" s="136"/>
      <c r="J887" s="136"/>
      <c r="K887" s="136"/>
      <c r="L887" s="136"/>
      <c r="M887" s="136"/>
      <c r="N887" s="136"/>
      <c r="O887" s="136"/>
      <c r="P887" s="136"/>
      <c r="Q887" s="27"/>
      <c r="R887" s="136"/>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row>
    <row r="888" spans="1:44" ht="15.75" customHeight="1">
      <c r="A888" s="27"/>
      <c r="B888" s="27"/>
      <c r="C888" s="135"/>
      <c r="D888" s="27"/>
      <c r="E888" s="27"/>
      <c r="F888" s="135"/>
      <c r="G888" s="27"/>
      <c r="H888" s="136"/>
      <c r="I888" s="136"/>
      <c r="J888" s="136"/>
      <c r="K888" s="136"/>
      <c r="L888" s="136"/>
      <c r="M888" s="136"/>
      <c r="N888" s="136"/>
      <c r="O888" s="136"/>
      <c r="P888" s="136"/>
      <c r="Q888" s="27"/>
      <c r="R888" s="136"/>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row>
    <row r="889" spans="1:44" ht="15.75" customHeight="1">
      <c r="A889" s="27"/>
      <c r="B889" s="27"/>
      <c r="C889" s="135"/>
      <c r="D889" s="27"/>
      <c r="E889" s="27"/>
      <c r="F889" s="135"/>
      <c r="G889" s="27"/>
      <c r="H889" s="136"/>
      <c r="I889" s="136"/>
      <c r="J889" s="136"/>
      <c r="K889" s="136"/>
      <c r="L889" s="136"/>
      <c r="M889" s="136"/>
      <c r="N889" s="136"/>
      <c r="O889" s="136"/>
      <c r="P889" s="136"/>
      <c r="Q889" s="27"/>
      <c r="R889" s="136"/>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row>
    <row r="890" spans="1:44" ht="15.75" customHeight="1">
      <c r="A890" s="27"/>
      <c r="B890" s="27"/>
      <c r="C890" s="135"/>
      <c r="D890" s="27"/>
      <c r="E890" s="27"/>
      <c r="F890" s="135"/>
      <c r="G890" s="27"/>
      <c r="H890" s="136"/>
      <c r="I890" s="136"/>
      <c r="J890" s="136"/>
      <c r="K890" s="136"/>
      <c r="L890" s="136"/>
      <c r="M890" s="136"/>
      <c r="N890" s="136"/>
      <c r="O890" s="136"/>
      <c r="P890" s="136"/>
      <c r="Q890" s="27"/>
      <c r="R890" s="136"/>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row>
    <row r="891" spans="1:44" ht="15.75" customHeight="1">
      <c r="A891" s="27"/>
      <c r="B891" s="27"/>
      <c r="C891" s="135"/>
      <c r="D891" s="27"/>
      <c r="E891" s="27"/>
      <c r="F891" s="135"/>
      <c r="G891" s="27"/>
      <c r="H891" s="136"/>
      <c r="I891" s="136"/>
      <c r="J891" s="136"/>
      <c r="K891" s="136"/>
      <c r="L891" s="136"/>
      <c r="M891" s="136"/>
      <c r="N891" s="136"/>
      <c r="O891" s="136"/>
      <c r="P891" s="136"/>
      <c r="Q891" s="27"/>
      <c r="R891" s="136"/>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row>
    <row r="892" spans="1:44" ht="15.75" customHeight="1">
      <c r="A892" s="27"/>
      <c r="B892" s="27"/>
      <c r="C892" s="135"/>
      <c r="D892" s="27"/>
      <c r="E892" s="27"/>
      <c r="F892" s="135"/>
      <c r="G892" s="27"/>
      <c r="H892" s="136"/>
      <c r="I892" s="136"/>
      <c r="J892" s="136"/>
      <c r="K892" s="136"/>
      <c r="L892" s="136"/>
      <c r="M892" s="136"/>
      <c r="N892" s="136"/>
      <c r="O892" s="136"/>
      <c r="P892" s="136"/>
      <c r="Q892" s="27"/>
      <c r="R892" s="136"/>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row>
    <row r="893" spans="1:44" ht="15.75" customHeight="1">
      <c r="A893" s="27"/>
      <c r="B893" s="27"/>
      <c r="C893" s="135"/>
      <c r="D893" s="27"/>
      <c r="E893" s="27"/>
      <c r="F893" s="135"/>
      <c r="G893" s="27"/>
      <c r="H893" s="136"/>
      <c r="I893" s="136"/>
      <c r="J893" s="136"/>
      <c r="K893" s="136"/>
      <c r="L893" s="136"/>
      <c r="M893" s="136"/>
      <c r="N893" s="136"/>
      <c r="O893" s="136"/>
      <c r="P893" s="136"/>
      <c r="Q893" s="27"/>
      <c r="R893" s="136"/>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row>
    <row r="894" spans="1:44" ht="15.75" customHeight="1">
      <c r="A894" s="27"/>
      <c r="B894" s="27"/>
      <c r="C894" s="135"/>
      <c r="D894" s="27"/>
      <c r="E894" s="27"/>
      <c r="F894" s="135"/>
      <c r="G894" s="27"/>
      <c r="H894" s="136"/>
      <c r="I894" s="136"/>
      <c r="J894" s="136"/>
      <c r="K894" s="136"/>
      <c r="L894" s="136"/>
      <c r="M894" s="136"/>
      <c r="N894" s="136"/>
      <c r="O894" s="136"/>
      <c r="P894" s="136"/>
      <c r="Q894" s="27"/>
      <c r="R894" s="136"/>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row>
    <row r="895" spans="1:44" ht="15.75" customHeight="1">
      <c r="A895" s="27"/>
      <c r="B895" s="27"/>
      <c r="C895" s="135"/>
      <c r="D895" s="27"/>
      <c r="E895" s="27"/>
      <c r="F895" s="135"/>
      <c r="G895" s="27"/>
      <c r="H895" s="136"/>
      <c r="I895" s="136"/>
      <c r="J895" s="136"/>
      <c r="K895" s="136"/>
      <c r="L895" s="136"/>
      <c r="M895" s="136"/>
      <c r="N895" s="136"/>
      <c r="O895" s="136"/>
      <c r="P895" s="136"/>
      <c r="Q895" s="27"/>
      <c r="R895" s="136"/>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row>
    <row r="896" spans="1:44" ht="15.75" customHeight="1">
      <c r="A896" s="27"/>
      <c r="B896" s="27"/>
      <c r="C896" s="135"/>
      <c r="D896" s="27"/>
      <c r="E896" s="27"/>
      <c r="F896" s="135"/>
      <c r="G896" s="27"/>
      <c r="H896" s="136"/>
      <c r="I896" s="136"/>
      <c r="J896" s="136"/>
      <c r="K896" s="136"/>
      <c r="L896" s="136"/>
      <c r="M896" s="136"/>
      <c r="N896" s="136"/>
      <c r="O896" s="136"/>
      <c r="P896" s="136"/>
      <c r="Q896" s="27"/>
      <c r="R896" s="136"/>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row>
    <row r="897" spans="1:44" ht="15.75" customHeight="1">
      <c r="A897" s="27"/>
      <c r="B897" s="27"/>
      <c r="C897" s="135"/>
      <c r="D897" s="27"/>
      <c r="E897" s="27"/>
      <c r="F897" s="135"/>
      <c r="G897" s="27"/>
      <c r="H897" s="136"/>
      <c r="I897" s="136"/>
      <c r="J897" s="136"/>
      <c r="K897" s="136"/>
      <c r="L897" s="136"/>
      <c r="M897" s="136"/>
      <c r="N897" s="136"/>
      <c r="O897" s="136"/>
      <c r="P897" s="136"/>
      <c r="Q897" s="27"/>
      <c r="R897" s="136"/>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row>
    <row r="898" spans="1:44" ht="15.75" customHeight="1">
      <c r="A898" s="27"/>
      <c r="B898" s="27"/>
      <c r="C898" s="135"/>
      <c r="D898" s="27"/>
      <c r="E898" s="27"/>
      <c r="F898" s="135"/>
      <c r="G898" s="27"/>
      <c r="H898" s="136"/>
      <c r="I898" s="136"/>
      <c r="J898" s="136"/>
      <c r="K898" s="136"/>
      <c r="L898" s="136"/>
      <c r="M898" s="136"/>
      <c r="N898" s="136"/>
      <c r="O898" s="136"/>
      <c r="P898" s="136"/>
      <c r="Q898" s="27"/>
      <c r="R898" s="136"/>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row>
    <row r="899" spans="1:44" ht="15.75" customHeight="1">
      <c r="A899" s="27"/>
      <c r="B899" s="27"/>
      <c r="C899" s="135"/>
      <c r="D899" s="27"/>
      <c r="E899" s="27"/>
      <c r="F899" s="135"/>
      <c r="G899" s="27"/>
      <c r="H899" s="136"/>
      <c r="I899" s="136"/>
      <c r="J899" s="136"/>
      <c r="K899" s="136"/>
      <c r="L899" s="136"/>
      <c r="M899" s="136"/>
      <c r="N899" s="136"/>
      <c r="O899" s="136"/>
      <c r="P899" s="136"/>
      <c r="Q899" s="27"/>
      <c r="R899" s="136"/>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row>
    <row r="900" spans="1:44" ht="15.75" customHeight="1">
      <c r="A900" s="27"/>
      <c r="B900" s="27"/>
      <c r="C900" s="135"/>
      <c r="D900" s="27"/>
      <c r="E900" s="27"/>
      <c r="F900" s="135"/>
      <c r="G900" s="27"/>
      <c r="H900" s="136"/>
      <c r="I900" s="136"/>
      <c r="J900" s="136"/>
      <c r="K900" s="136"/>
      <c r="L900" s="136"/>
      <c r="M900" s="136"/>
      <c r="N900" s="136"/>
      <c r="O900" s="136"/>
      <c r="P900" s="136"/>
      <c r="Q900" s="27"/>
      <c r="R900" s="136"/>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row>
    <row r="901" spans="1:44" ht="15.75" customHeight="1">
      <c r="A901" s="27"/>
      <c r="B901" s="27"/>
      <c r="C901" s="135"/>
      <c r="D901" s="27"/>
      <c r="E901" s="27"/>
      <c r="F901" s="135"/>
      <c r="G901" s="27"/>
      <c r="H901" s="136"/>
      <c r="I901" s="136"/>
      <c r="J901" s="136"/>
      <c r="K901" s="136"/>
      <c r="L901" s="136"/>
      <c r="M901" s="136"/>
      <c r="N901" s="136"/>
      <c r="O901" s="136"/>
      <c r="P901" s="136"/>
      <c r="Q901" s="27"/>
      <c r="R901" s="136"/>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row>
    <row r="902" spans="1:44" ht="15.75" customHeight="1">
      <c r="A902" s="27"/>
      <c r="B902" s="27"/>
      <c r="C902" s="135"/>
      <c r="D902" s="27"/>
      <c r="E902" s="27"/>
      <c r="F902" s="135"/>
      <c r="G902" s="27"/>
      <c r="H902" s="136"/>
      <c r="I902" s="136"/>
      <c r="J902" s="136"/>
      <c r="K902" s="136"/>
      <c r="L902" s="136"/>
      <c r="M902" s="136"/>
      <c r="N902" s="136"/>
      <c r="O902" s="136"/>
      <c r="P902" s="136"/>
      <c r="Q902" s="27"/>
      <c r="R902" s="136"/>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row>
    <row r="903" spans="1:44" ht="15.75" customHeight="1">
      <c r="A903" s="27"/>
      <c r="B903" s="27"/>
      <c r="C903" s="135"/>
      <c r="D903" s="27"/>
      <c r="E903" s="27"/>
      <c r="F903" s="135"/>
      <c r="G903" s="27"/>
      <c r="H903" s="136"/>
      <c r="I903" s="136"/>
      <c r="J903" s="136"/>
      <c r="K903" s="136"/>
      <c r="L903" s="136"/>
      <c r="M903" s="136"/>
      <c r="N903" s="136"/>
      <c r="O903" s="136"/>
      <c r="P903" s="136"/>
      <c r="Q903" s="27"/>
      <c r="R903" s="136"/>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row>
    <row r="904" spans="1:44" ht="15.75" customHeight="1">
      <c r="A904" s="27"/>
      <c r="B904" s="27"/>
      <c r="C904" s="135"/>
      <c r="D904" s="27"/>
      <c r="E904" s="27"/>
      <c r="F904" s="135"/>
      <c r="G904" s="27"/>
      <c r="H904" s="136"/>
      <c r="I904" s="136"/>
      <c r="J904" s="136"/>
      <c r="K904" s="136"/>
      <c r="L904" s="136"/>
      <c r="M904" s="136"/>
      <c r="N904" s="136"/>
      <c r="O904" s="136"/>
      <c r="P904" s="136"/>
      <c r="Q904" s="27"/>
      <c r="R904" s="136"/>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row>
    <row r="905" spans="1:44" ht="15.75" customHeight="1">
      <c r="A905" s="27"/>
      <c r="B905" s="27"/>
      <c r="C905" s="135"/>
      <c r="D905" s="27"/>
      <c r="E905" s="27"/>
      <c r="F905" s="135"/>
      <c r="G905" s="27"/>
      <c r="H905" s="136"/>
      <c r="I905" s="136"/>
      <c r="J905" s="136"/>
      <c r="K905" s="136"/>
      <c r="L905" s="136"/>
      <c r="M905" s="136"/>
      <c r="N905" s="136"/>
      <c r="O905" s="136"/>
      <c r="P905" s="136"/>
      <c r="Q905" s="27"/>
      <c r="R905" s="136"/>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row>
    <row r="906" spans="1:44" ht="15.75" customHeight="1">
      <c r="A906" s="27"/>
      <c r="B906" s="27"/>
      <c r="C906" s="135"/>
      <c r="D906" s="27"/>
      <c r="E906" s="27"/>
      <c r="F906" s="135"/>
      <c r="G906" s="27"/>
      <c r="H906" s="136"/>
      <c r="I906" s="136"/>
      <c r="J906" s="136"/>
      <c r="K906" s="136"/>
      <c r="L906" s="136"/>
      <c r="M906" s="136"/>
      <c r="N906" s="136"/>
      <c r="O906" s="136"/>
      <c r="P906" s="136"/>
      <c r="Q906" s="27"/>
      <c r="R906" s="136"/>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row>
    <row r="907" spans="1:44" ht="15.75" customHeight="1">
      <c r="A907" s="27"/>
      <c r="B907" s="27"/>
      <c r="C907" s="135"/>
      <c r="D907" s="27"/>
      <c r="E907" s="27"/>
      <c r="F907" s="135"/>
      <c r="G907" s="27"/>
      <c r="H907" s="136"/>
      <c r="I907" s="136"/>
      <c r="J907" s="136"/>
      <c r="K907" s="136"/>
      <c r="L907" s="136"/>
      <c r="M907" s="136"/>
      <c r="N907" s="136"/>
      <c r="O907" s="136"/>
      <c r="P907" s="136"/>
      <c r="Q907" s="27"/>
      <c r="R907" s="136"/>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row>
    <row r="908" spans="1:44" ht="15.75" customHeight="1">
      <c r="A908" s="27"/>
      <c r="B908" s="27"/>
      <c r="C908" s="135"/>
      <c r="D908" s="27"/>
      <c r="E908" s="27"/>
      <c r="F908" s="135"/>
      <c r="G908" s="27"/>
      <c r="H908" s="136"/>
      <c r="I908" s="136"/>
      <c r="J908" s="136"/>
      <c r="K908" s="136"/>
      <c r="L908" s="136"/>
      <c r="M908" s="136"/>
      <c r="N908" s="136"/>
      <c r="O908" s="136"/>
      <c r="P908" s="136"/>
      <c r="Q908" s="27"/>
      <c r="R908" s="136"/>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row>
    <row r="909" spans="1:44" ht="15.75" customHeight="1">
      <c r="A909" s="27"/>
      <c r="B909" s="27"/>
      <c r="C909" s="135"/>
      <c r="D909" s="27"/>
      <c r="E909" s="27"/>
      <c r="F909" s="135"/>
      <c r="G909" s="27"/>
      <c r="H909" s="136"/>
      <c r="I909" s="136"/>
      <c r="J909" s="136"/>
      <c r="K909" s="136"/>
      <c r="L909" s="136"/>
      <c r="M909" s="136"/>
      <c r="N909" s="136"/>
      <c r="O909" s="136"/>
      <c r="P909" s="136"/>
      <c r="Q909" s="27"/>
      <c r="R909" s="136"/>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row>
    <row r="910" spans="1:44" ht="15.75" customHeight="1">
      <c r="A910" s="27"/>
      <c r="B910" s="27"/>
      <c r="C910" s="135"/>
      <c r="D910" s="27"/>
      <c r="E910" s="27"/>
      <c r="F910" s="135"/>
      <c r="G910" s="27"/>
      <c r="H910" s="136"/>
      <c r="I910" s="136"/>
      <c r="J910" s="136"/>
      <c r="K910" s="136"/>
      <c r="L910" s="136"/>
      <c r="M910" s="136"/>
      <c r="N910" s="136"/>
      <c r="O910" s="136"/>
      <c r="P910" s="136"/>
      <c r="Q910" s="27"/>
      <c r="R910" s="136"/>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row>
    <row r="911" spans="1:44" ht="15.75" customHeight="1">
      <c r="A911" s="27"/>
      <c r="B911" s="27"/>
      <c r="C911" s="135"/>
      <c r="D911" s="27"/>
      <c r="E911" s="27"/>
      <c r="F911" s="135"/>
      <c r="G911" s="27"/>
      <c r="H911" s="136"/>
      <c r="I911" s="136"/>
      <c r="J911" s="136"/>
      <c r="K911" s="136"/>
      <c r="L911" s="136"/>
      <c r="M911" s="136"/>
      <c r="N911" s="136"/>
      <c r="O911" s="136"/>
      <c r="P911" s="136"/>
      <c r="Q911" s="27"/>
      <c r="R911" s="136"/>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row>
    <row r="912" spans="1:44" ht="15.75" customHeight="1">
      <c r="A912" s="27"/>
      <c r="B912" s="27"/>
      <c r="C912" s="135"/>
      <c r="D912" s="27"/>
      <c r="E912" s="27"/>
      <c r="F912" s="135"/>
      <c r="G912" s="27"/>
      <c r="H912" s="136"/>
      <c r="I912" s="136"/>
      <c r="J912" s="136"/>
      <c r="K912" s="136"/>
      <c r="L912" s="136"/>
      <c r="M912" s="136"/>
      <c r="N912" s="136"/>
      <c r="O912" s="136"/>
      <c r="P912" s="136"/>
      <c r="Q912" s="27"/>
      <c r="R912" s="136"/>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row>
    <row r="913" spans="1:44" ht="15.75" customHeight="1">
      <c r="A913" s="27"/>
      <c r="B913" s="27"/>
      <c r="C913" s="135"/>
      <c r="D913" s="27"/>
      <c r="E913" s="27"/>
      <c r="F913" s="135"/>
      <c r="G913" s="27"/>
      <c r="H913" s="136"/>
      <c r="I913" s="136"/>
      <c r="J913" s="136"/>
      <c r="K913" s="136"/>
      <c r="L913" s="136"/>
      <c r="M913" s="136"/>
      <c r="N913" s="136"/>
      <c r="O913" s="136"/>
      <c r="P913" s="136"/>
      <c r="Q913" s="27"/>
      <c r="R913" s="136"/>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row>
    <row r="914" spans="1:44" ht="15.75" customHeight="1">
      <c r="A914" s="27"/>
      <c r="B914" s="27"/>
      <c r="C914" s="135"/>
      <c r="D914" s="27"/>
      <c r="E914" s="27"/>
      <c r="F914" s="135"/>
      <c r="G914" s="27"/>
      <c r="H914" s="136"/>
      <c r="I914" s="136"/>
      <c r="J914" s="136"/>
      <c r="K914" s="136"/>
      <c r="L914" s="136"/>
      <c r="M914" s="136"/>
      <c r="N914" s="136"/>
      <c r="O914" s="136"/>
      <c r="P914" s="136"/>
      <c r="Q914" s="27"/>
      <c r="R914" s="136"/>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row>
    <row r="915" spans="1:44" ht="15.75" customHeight="1">
      <c r="A915" s="27"/>
      <c r="B915" s="27"/>
      <c r="C915" s="135"/>
      <c r="D915" s="27"/>
      <c r="E915" s="27"/>
      <c r="F915" s="135"/>
      <c r="G915" s="27"/>
      <c r="H915" s="136"/>
      <c r="I915" s="136"/>
      <c r="J915" s="136"/>
      <c r="K915" s="136"/>
      <c r="L915" s="136"/>
      <c r="M915" s="136"/>
      <c r="N915" s="136"/>
      <c r="O915" s="136"/>
      <c r="P915" s="136"/>
      <c r="Q915" s="27"/>
      <c r="R915" s="136"/>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row>
    <row r="916" spans="1:44" ht="15.75" customHeight="1">
      <c r="A916" s="27"/>
      <c r="B916" s="27"/>
      <c r="C916" s="135"/>
      <c r="D916" s="27"/>
      <c r="E916" s="27"/>
      <c r="F916" s="135"/>
      <c r="G916" s="27"/>
      <c r="H916" s="136"/>
      <c r="I916" s="136"/>
      <c r="J916" s="136"/>
      <c r="K916" s="136"/>
      <c r="L916" s="136"/>
      <c r="M916" s="136"/>
      <c r="N916" s="136"/>
      <c r="O916" s="136"/>
      <c r="P916" s="136"/>
      <c r="Q916" s="27"/>
      <c r="R916" s="136"/>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row>
    <row r="917" spans="1:44" ht="15.75" customHeight="1">
      <c r="A917" s="27"/>
      <c r="B917" s="27"/>
      <c r="C917" s="135"/>
      <c r="D917" s="27"/>
      <c r="E917" s="27"/>
      <c r="F917" s="135"/>
      <c r="G917" s="27"/>
      <c r="H917" s="136"/>
      <c r="I917" s="136"/>
      <c r="J917" s="136"/>
      <c r="K917" s="136"/>
      <c r="L917" s="136"/>
      <c r="M917" s="136"/>
      <c r="N917" s="136"/>
      <c r="O917" s="136"/>
      <c r="P917" s="136"/>
      <c r="Q917" s="27"/>
      <c r="R917" s="136"/>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row>
    <row r="918" spans="1:44" ht="15.75" customHeight="1">
      <c r="A918" s="27"/>
      <c r="B918" s="27"/>
      <c r="C918" s="135"/>
      <c r="D918" s="27"/>
      <c r="E918" s="27"/>
      <c r="F918" s="135"/>
      <c r="G918" s="27"/>
      <c r="H918" s="136"/>
      <c r="I918" s="136"/>
      <c r="J918" s="136"/>
      <c r="K918" s="136"/>
      <c r="L918" s="136"/>
      <c r="M918" s="136"/>
      <c r="N918" s="136"/>
      <c r="O918" s="136"/>
      <c r="P918" s="136"/>
      <c r="Q918" s="27"/>
      <c r="R918" s="136"/>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row>
    <row r="919" spans="1:44" ht="15.75" customHeight="1">
      <c r="A919" s="27"/>
      <c r="B919" s="27"/>
      <c r="C919" s="135"/>
      <c r="D919" s="27"/>
      <c r="E919" s="27"/>
      <c r="F919" s="135"/>
      <c r="G919" s="27"/>
      <c r="H919" s="136"/>
      <c r="I919" s="136"/>
      <c r="J919" s="136"/>
      <c r="K919" s="136"/>
      <c r="L919" s="136"/>
      <c r="M919" s="136"/>
      <c r="N919" s="136"/>
      <c r="O919" s="136"/>
      <c r="P919" s="136"/>
      <c r="Q919" s="27"/>
      <c r="R919" s="136"/>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row>
    <row r="920" spans="1:44" ht="15.75" customHeight="1">
      <c r="A920" s="27"/>
      <c r="B920" s="27"/>
      <c r="C920" s="135"/>
      <c r="D920" s="27"/>
      <c r="E920" s="27"/>
      <c r="F920" s="135"/>
      <c r="G920" s="27"/>
      <c r="H920" s="136"/>
      <c r="I920" s="136"/>
      <c r="J920" s="136"/>
      <c r="K920" s="136"/>
      <c r="L920" s="136"/>
      <c r="M920" s="136"/>
      <c r="N920" s="136"/>
      <c r="O920" s="136"/>
      <c r="P920" s="136"/>
      <c r="Q920" s="27"/>
      <c r="R920" s="136"/>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row>
    <row r="921" spans="1:44" ht="15.75" customHeight="1">
      <c r="A921" s="27"/>
      <c r="B921" s="27"/>
      <c r="C921" s="135"/>
      <c r="D921" s="27"/>
      <c r="E921" s="27"/>
      <c r="F921" s="135"/>
      <c r="G921" s="27"/>
      <c r="H921" s="136"/>
      <c r="I921" s="136"/>
      <c r="J921" s="136"/>
      <c r="K921" s="136"/>
      <c r="L921" s="136"/>
      <c r="M921" s="136"/>
      <c r="N921" s="136"/>
      <c r="O921" s="136"/>
      <c r="P921" s="136"/>
      <c r="Q921" s="27"/>
      <c r="R921" s="136"/>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row>
    <row r="922" spans="1:44" ht="15.75" customHeight="1">
      <c r="A922" s="27"/>
      <c r="B922" s="27"/>
      <c r="C922" s="135"/>
      <c r="D922" s="27"/>
      <c r="E922" s="27"/>
      <c r="F922" s="135"/>
      <c r="G922" s="27"/>
      <c r="H922" s="136"/>
      <c r="I922" s="136"/>
      <c r="J922" s="136"/>
      <c r="K922" s="136"/>
      <c r="L922" s="136"/>
      <c r="M922" s="136"/>
      <c r="N922" s="136"/>
      <c r="O922" s="136"/>
      <c r="P922" s="136"/>
      <c r="Q922" s="27"/>
      <c r="R922" s="136"/>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row>
    <row r="923" spans="1:44" ht="15.75" customHeight="1">
      <c r="A923" s="27"/>
      <c r="B923" s="27"/>
      <c r="C923" s="135"/>
      <c r="D923" s="27"/>
      <c r="E923" s="27"/>
      <c r="F923" s="135"/>
      <c r="G923" s="27"/>
      <c r="H923" s="136"/>
      <c r="I923" s="136"/>
      <c r="J923" s="136"/>
      <c r="K923" s="136"/>
      <c r="L923" s="136"/>
      <c r="M923" s="136"/>
      <c r="N923" s="136"/>
      <c r="O923" s="136"/>
      <c r="P923" s="136"/>
      <c r="Q923" s="27"/>
      <c r="R923" s="136"/>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row>
    <row r="924" spans="1:44" ht="15.75" customHeight="1">
      <c r="A924" s="27"/>
      <c r="B924" s="27"/>
      <c r="C924" s="135"/>
      <c r="D924" s="27"/>
      <c r="E924" s="27"/>
      <c r="F924" s="135"/>
      <c r="G924" s="27"/>
      <c r="H924" s="136"/>
      <c r="I924" s="136"/>
      <c r="J924" s="136"/>
      <c r="K924" s="136"/>
      <c r="L924" s="136"/>
      <c r="M924" s="136"/>
      <c r="N924" s="136"/>
      <c r="O924" s="136"/>
      <c r="P924" s="136"/>
      <c r="Q924" s="27"/>
      <c r="R924" s="136"/>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row>
    <row r="925" spans="1:44" ht="15.75" customHeight="1">
      <c r="A925" s="27"/>
      <c r="B925" s="27"/>
      <c r="C925" s="135"/>
      <c r="D925" s="27"/>
      <c r="E925" s="27"/>
      <c r="F925" s="135"/>
      <c r="G925" s="27"/>
      <c r="H925" s="136"/>
      <c r="I925" s="136"/>
      <c r="J925" s="136"/>
      <c r="K925" s="136"/>
      <c r="L925" s="136"/>
      <c r="M925" s="136"/>
      <c r="N925" s="136"/>
      <c r="O925" s="136"/>
      <c r="P925" s="136"/>
      <c r="Q925" s="27"/>
      <c r="R925" s="136"/>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row>
    <row r="926" spans="1:44" ht="15.75" customHeight="1">
      <c r="A926" s="27"/>
      <c r="B926" s="27"/>
      <c r="C926" s="135"/>
      <c r="D926" s="27"/>
      <c r="E926" s="27"/>
      <c r="F926" s="135"/>
      <c r="G926" s="27"/>
      <c r="H926" s="136"/>
      <c r="I926" s="136"/>
      <c r="J926" s="136"/>
      <c r="K926" s="136"/>
      <c r="L926" s="136"/>
      <c r="M926" s="136"/>
      <c r="N926" s="136"/>
      <c r="O926" s="136"/>
      <c r="P926" s="136"/>
      <c r="Q926" s="27"/>
      <c r="R926" s="136"/>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row>
    <row r="927" spans="1:44" ht="15.75" customHeight="1">
      <c r="A927" s="27"/>
      <c r="B927" s="27"/>
      <c r="C927" s="135"/>
      <c r="D927" s="27"/>
      <c r="E927" s="27"/>
      <c r="F927" s="135"/>
      <c r="G927" s="27"/>
      <c r="H927" s="136"/>
      <c r="I927" s="136"/>
      <c r="J927" s="136"/>
      <c r="K927" s="136"/>
      <c r="L927" s="136"/>
      <c r="M927" s="136"/>
      <c r="N927" s="136"/>
      <c r="O927" s="136"/>
      <c r="P927" s="136"/>
      <c r="Q927" s="27"/>
      <c r="R927" s="136"/>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row>
    <row r="928" spans="1:44" ht="15.75" customHeight="1">
      <c r="A928" s="27"/>
      <c r="B928" s="27"/>
      <c r="C928" s="135"/>
      <c r="D928" s="27"/>
      <c r="E928" s="27"/>
      <c r="F928" s="135"/>
      <c r="G928" s="27"/>
      <c r="H928" s="136"/>
      <c r="I928" s="136"/>
      <c r="J928" s="136"/>
      <c r="K928" s="136"/>
      <c r="L928" s="136"/>
      <c r="M928" s="136"/>
      <c r="N928" s="136"/>
      <c r="O928" s="136"/>
      <c r="P928" s="136"/>
      <c r="Q928" s="27"/>
      <c r="R928" s="136"/>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row>
    <row r="929" spans="1:44" ht="15.75" customHeight="1">
      <c r="A929" s="27"/>
      <c r="B929" s="27"/>
      <c r="C929" s="135"/>
      <c r="D929" s="27"/>
      <c r="E929" s="27"/>
      <c r="F929" s="135"/>
      <c r="G929" s="27"/>
      <c r="H929" s="136"/>
      <c r="I929" s="136"/>
      <c r="J929" s="136"/>
      <c r="K929" s="136"/>
      <c r="L929" s="136"/>
      <c r="M929" s="136"/>
      <c r="N929" s="136"/>
      <c r="O929" s="136"/>
      <c r="P929" s="136"/>
      <c r="Q929" s="27"/>
      <c r="R929" s="136"/>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row>
    <row r="930" spans="1:44" ht="15.75" customHeight="1">
      <c r="A930" s="27"/>
      <c r="B930" s="27"/>
      <c r="C930" s="135"/>
      <c r="D930" s="27"/>
      <c r="E930" s="27"/>
      <c r="F930" s="135"/>
      <c r="G930" s="27"/>
      <c r="H930" s="136"/>
      <c r="I930" s="136"/>
      <c r="J930" s="136"/>
      <c r="K930" s="136"/>
      <c r="L930" s="136"/>
      <c r="M930" s="136"/>
      <c r="N930" s="136"/>
      <c r="O930" s="136"/>
      <c r="P930" s="136"/>
      <c r="Q930" s="27"/>
      <c r="R930" s="136"/>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row>
    <row r="931" spans="1:44" ht="15.75" customHeight="1">
      <c r="A931" s="27"/>
      <c r="B931" s="27"/>
      <c r="C931" s="135"/>
      <c r="D931" s="27"/>
      <c r="E931" s="27"/>
      <c r="F931" s="135"/>
      <c r="G931" s="27"/>
      <c r="H931" s="136"/>
      <c r="I931" s="136"/>
      <c r="J931" s="136"/>
      <c r="K931" s="136"/>
      <c r="L931" s="136"/>
      <c r="M931" s="136"/>
      <c r="N931" s="136"/>
      <c r="O931" s="136"/>
      <c r="P931" s="136"/>
      <c r="Q931" s="27"/>
      <c r="R931" s="136"/>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row>
    <row r="932" spans="1:44" ht="15.75" customHeight="1">
      <c r="A932" s="27"/>
      <c r="B932" s="27"/>
      <c r="C932" s="135"/>
      <c r="D932" s="27"/>
      <c r="E932" s="27"/>
      <c r="F932" s="135"/>
      <c r="G932" s="27"/>
      <c r="H932" s="136"/>
      <c r="I932" s="136"/>
      <c r="J932" s="136"/>
      <c r="K932" s="136"/>
      <c r="L932" s="136"/>
      <c r="M932" s="136"/>
      <c r="N932" s="136"/>
      <c r="O932" s="136"/>
      <c r="P932" s="136"/>
      <c r="Q932" s="27"/>
      <c r="R932" s="136"/>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row>
    <row r="933" spans="1:44" ht="15.75" customHeight="1">
      <c r="A933" s="27"/>
      <c r="B933" s="27"/>
      <c r="C933" s="135"/>
      <c r="D933" s="27"/>
      <c r="E933" s="27"/>
      <c r="F933" s="135"/>
      <c r="G933" s="27"/>
      <c r="H933" s="136"/>
      <c r="I933" s="136"/>
      <c r="J933" s="136"/>
      <c r="K933" s="136"/>
      <c r="L933" s="136"/>
      <c r="M933" s="136"/>
      <c r="N933" s="136"/>
      <c r="O933" s="136"/>
      <c r="P933" s="136"/>
      <c r="Q933" s="27"/>
      <c r="R933" s="136"/>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row>
    <row r="934" spans="1:44" ht="15.75" customHeight="1">
      <c r="A934" s="27"/>
      <c r="B934" s="27"/>
      <c r="C934" s="135"/>
      <c r="D934" s="27"/>
      <c r="E934" s="27"/>
      <c r="F934" s="135"/>
      <c r="G934" s="27"/>
      <c r="H934" s="136"/>
      <c r="I934" s="136"/>
      <c r="J934" s="136"/>
      <c r="K934" s="136"/>
      <c r="L934" s="136"/>
      <c r="M934" s="136"/>
      <c r="N934" s="136"/>
      <c r="O934" s="136"/>
      <c r="P934" s="136"/>
      <c r="Q934" s="27"/>
      <c r="R934" s="136"/>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row>
    <row r="935" spans="1:44" ht="15.75" customHeight="1">
      <c r="A935" s="27"/>
      <c r="B935" s="27"/>
      <c r="C935" s="135"/>
      <c r="D935" s="27"/>
      <c r="E935" s="27"/>
      <c r="F935" s="135"/>
      <c r="G935" s="27"/>
      <c r="H935" s="136"/>
      <c r="I935" s="136"/>
      <c r="J935" s="136"/>
      <c r="K935" s="136"/>
      <c r="L935" s="136"/>
      <c r="M935" s="136"/>
      <c r="N935" s="136"/>
      <c r="O935" s="136"/>
      <c r="P935" s="136"/>
      <c r="Q935" s="27"/>
      <c r="R935" s="136"/>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row>
    <row r="936" spans="1:44" ht="15.75" customHeight="1">
      <c r="A936" s="27"/>
      <c r="B936" s="27"/>
      <c r="C936" s="135"/>
      <c r="D936" s="27"/>
      <c r="E936" s="27"/>
      <c r="F936" s="135"/>
      <c r="G936" s="27"/>
      <c r="H936" s="136"/>
      <c r="I936" s="136"/>
      <c r="J936" s="136"/>
      <c r="K936" s="136"/>
      <c r="L936" s="136"/>
      <c r="M936" s="136"/>
      <c r="N936" s="136"/>
      <c r="O936" s="136"/>
      <c r="P936" s="136"/>
      <c r="Q936" s="27"/>
      <c r="R936" s="136"/>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row>
    <row r="937" spans="1:44" ht="15.75" customHeight="1">
      <c r="A937" s="27"/>
      <c r="B937" s="27"/>
      <c r="C937" s="135"/>
      <c r="D937" s="27"/>
      <c r="E937" s="27"/>
      <c r="F937" s="135"/>
      <c r="G937" s="27"/>
      <c r="H937" s="136"/>
      <c r="I937" s="136"/>
      <c r="J937" s="136"/>
      <c r="K937" s="136"/>
      <c r="L937" s="136"/>
      <c r="M937" s="136"/>
      <c r="N937" s="136"/>
      <c r="O937" s="136"/>
      <c r="P937" s="136"/>
      <c r="Q937" s="27"/>
      <c r="R937" s="136"/>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row>
    <row r="938" spans="1:44" ht="15.75" customHeight="1">
      <c r="A938" s="27"/>
      <c r="B938" s="27"/>
      <c r="C938" s="135"/>
      <c r="D938" s="27"/>
      <c r="E938" s="27"/>
      <c r="F938" s="135"/>
      <c r="G938" s="27"/>
      <c r="H938" s="136"/>
      <c r="I938" s="136"/>
      <c r="J938" s="136"/>
      <c r="K938" s="136"/>
      <c r="L938" s="136"/>
      <c r="M938" s="136"/>
      <c r="N938" s="136"/>
      <c r="O938" s="136"/>
      <c r="P938" s="136"/>
      <c r="Q938" s="27"/>
      <c r="R938" s="136"/>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row>
    <row r="939" spans="1:44" ht="15.75" customHeight="1">
      <c r="A939" s="27"/>
      <c r="B939" s="27"/>
      <c r="C939" s="135"/>
      <c r="D939" s="27"/>
      <c r="E939" s="27"/>
      <c r="F939" s="135"/>
      <c r="G939" s="27"/>
      <c r="H939" s="136"/>
      <c r="I939" s="136"/>
      <c r="J939" s="136"/>
      <c r="K939" s="136"/>
      <c r="L939" s="136"/>
      <c r="M939" s="136"/>
      <c r="N939" s="136"/>
      <c r="O939" s="136"/>
      <c r="P939" s="136"/>
      <c r="Q939" s="27"/>
      <c r="R939" s="136"/>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row>
    <row r="940" spans="1:44" ht="15.75" customHeight="1">
      <c r="A940" s="27"/>
      <c r="B940" s="27"/>
      <c r="C940" s="135"/>
      <c r="D940" s="27"/>
      <c r="E940" s="27"/>
      <c r="F940" s="135"/>
      <c r="G940" s="27"/>
      <c r="H940" s="136"/>
      <c r="I940" s="136"/>
      <c r="J940" s="136"/>
      <c r="K940" s="136"/>
      <c r="L940" s="136"/>
      <c r="M940" s="136"/>
      <c r="N940" s="136"/>
      <c r="O940" s="136"/>
      <c r="P940" s="136"/>
      <c r="Q940" s="27"/>
      <c r="R940" s="136"/>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row>
    <row r="941" spans="1:44" ht="15.75" customHeight="1">
      <c r="A941" s="27"/>
      <c r="B941" s="27"/>
      <c r="C941" s="135"/>
      <c r="D941" s="27"/>
      <c r="E941" s="27"/>
      <c r="F941" s="135"/>
      <c r="G941" s="27"/>
      <c r="H941" s="136"/>
      <c r="I941" s="136"/>
      <c r="J941" s="136"/>
      <c r="K941" s="136"/>
      <c r="L941" s="136"/>
      <c r="M941" s="136"/>
      <c r="N941" s="136"/>
      <c r="O941" s="136"/>
      <c r="P941" s="136"/>
      <c r="Q941" s="27"/>
      <c r="R941" s="136"/>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row>
    <row r="942" spans="1:44" ht="15.75" customHeight="1">
      <c r="A942" s="27"/>
      <c r="B942" s="27"/>
      <c r="C942" s="135"/>
      <c r="D942" s="27"/>
      <c r="E942" s="27"/>
      <c r="F942" s="135"/>
      <c r="G942" s="27"/>
      <c r="H942" s="136"/>
      <c r="I942" s="136"/>
      <c r="J942" s="136"/>
      <c r="K942" s="136"/>
      <c r="L942" s="136"/>
      <c r="M942" s="136"/>
      <c r="N942" s="136"/>
      <c r="O942" s="136"/>
      <c r="P942" s="136"/>
      <c r="Q942" s="27"/>
      <c r="R942" s="136"/>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row>
    <row r="943" spans="1:44" ht="15.75" customHeight="1">
      <c r="A943" s="27"/>
      <c r="B943" s="27"/>
      <c r="C943" s="135"/>
      <c r="D943" s="27"/>
      <c r="E943" s="27"/>
      <c r="F943" s="135"/>
      <c r="G943" s="27"/>
      <c r="H943" s="136"/>
      <c r="I943" s="136"/>
      <c r="J943" s="136"/>
      <c r="K943" s="136"/>
      <c r="L943" s="136"/>
      <c r="M943" s="136"/>
      <c r="N943" s="136"/>
      <c r="O943" s="136"/>
      <c r="P943" s="136"/>
      <c r="Q943" s="27"/>
      <c r="R943" s="136"/>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row>
    <row r="944" spans="1:44" ht="15.75" customHeight="1">
      <c r="A944" s="27"/>
      <c r="B944" s="27"/>
      <c r="C944" s="135"/>
      <c r="D944" s="27"/>
      <c r="E944" s="27"/>
      <c r="F944" s="135"/>
      <c r="G944" s="27"/>
      <c r="H944" s="136"/>
      <c r="I944" s="136"/>
      <c r="J944" s="136"/>
      <c r="K944" s="136"/>
      <c r="L944" s="136"/>
      <c r="M944" s="136"/>
      <c r="N944" s="136"/>
      <c r="O944" s="136"/>
      <c r="P944" s="136"/>
      <c r="Q944" s="27"/>
      <c r="R944" s="136"/>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row>
    <row r="945" spans="1:44" ht="15.75" customHeight="1">
      <c r="A945" s="27"/>
      <c r="B945" s="27"/>
      <c r="C945" s="135"/>
      <c r="D945" s="27"/>
      <c r="E945" s="27"/>
      <c r="F945" s="135"/>
      <c r="G945" s="27"/>
      <c r="H945" s="136"/>
      <c r="I945" s="136"/>
      <c r="J945" s="136"/>
      <c r="K945" s="136"/>
      <c r="L945" s="136"/>
      <c r="M945" s="136"/>
      <c r="N945" s="136"/>
      <c r="O945" s="136"/>
      <c r="P945" s="136"/>
      <c r="Q945" s="27"/>
      <c r="R945" s="136"/>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row>
    <row r="946" spans="1:44" ht="15.75" customHeight="1">
      <c r="A946" s="27"/>
      <c r="B946" s="27"/>
      <c r="C946" s="135"/>
      <c r="D946" s="27"/>
      <c r="E946" s="27"/>
      <c r="F946" s="135"/>
      <c r="G946" s="27"/>
      <c r="H946" s="136"/>
      <c r="I946" s="136"/>
      <c r="J946" s="136"/>
      <c r="K946" s="136"/>
      <c r="L946" s="136"/>
      <c r="M946" s="136"/>
      <c r="N946" s="136"/>
      <c r="O946" s="136"/>
      <c r="P946" s="136"/>
      <c r="Q946" s="27"/>
      <c r="R946" s="136"/>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row>
    <row r="947" spans="1:44" ht="15.75" customHeight="1">
      <c r="A947" s="27"/>
      <c r="B947" s="27"/>
      <c r="C947" s="135"/>
      <c r="D947" s="27"/>
      <c r="E947" s="27"/>
      <c r="F947" s="135"/>
      <c r="G947" s="27"/>
      <c r="H947" s="136"/>
      <c r="I947" s="136"/>
      <c r="J947" s="136"/>
      <c r="K947" s="136"/>
      <c r="L947" s="136"/>
      <c r="M947" s="136"/>
      <c r="N947" s="136"/>
      <c r="O947" s="136"/>
      <c r="P947" s="136"/>
      <c r="Q947" s="27"/>
      <c r="R947" s="136"/>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row>
    <row r="948" spans="1:44" ht="15.75" customHeight="1">
      <c r="A948" s="27"/>
      <c r="B948" s="27"/>
      <c r="C948" s="135"/>
      <c r="D948" s="27"/>
      <c r="E948" s="27"/>
      <c r="F948" s="135"/>
      <c r="G948" s="27"/>
      <c r="H948" s="136"/>
      <c r="I948" s="136"/>
      <c r="J948" s="136"/>
      <c r="K948" s="136"/>
      <c r="L948" s="136"/>
      <c r="M948" s="136"/>
      <c r="N948" s="136"/>
      <c r="O948" s="136"/>
      <c r="P948" s="136"/>
      <c r="Q948" s="27"/>
      <c r="R948" s="136"/>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row>
    <row r="949" spans="1:44" ht="15.75" customHeight="1">
      <c r="A949" s="27"/>
      <c r="B949" s="27"/>
      <c r="C949" s="135"/>
      <c r="D949" s="27"/>
      <c r="E949" s="27"/>
      <c r="F949" s="135"/>
      <c r="G949" s="27"/>
      <c r="H949" s="136"/>
      <c r="I949" s="136"/>
      <c r="J949" s="136"/>
      <c r="K949" s="136"/>
      <c r="L949" s="136"/>
      <c r="M949" s="136"/>
      <c r="N949" s="136"/>
      <c r="O949" s="136"/>
      <c r="P949" s="136"/>
      <c r="Q949" s="27"/>
      <c r="R949" s="136"/>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row>
    <row r="950" spans="1:44" ht="15.75" customHeight="1">
      <c r="A950" s="27"/>
      <c r="B950" s="27"/>
      <c r="C950" s="135"/>
      <c r="D950" s="27"/>
      <c r="E950" s="27"/>
      <c r="F950" s="135"/>
      <c r="G950" s="27"/>
      <c r="H950" s="136"/>
      <c r="I950" s="136"/>
      <c r="J950" s="136"/>
      <c r="K950" s="136"/>
      <c r="L950" s="136"/>
      <c r="M950" s="136"/>
      <c r="N950" s="136"/>
      <c r="O950" s="136"/>
      <c r="P950" s="136"/>
      <c r="Q950" s="27"/>
      <c r="R950" s="136"/>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row>
    <row r="951" spans="1:44" ht="15.75" customHeight="1">
      <c r="A951" s="27"/>
      <c r="B951" s="27"/>
      <c r="C951" s="135"/>
      <c r="D951" s="27"/>
      <c r="E951" s="27"/>
      <c r="F951" s="135"/>
      <c r="G951" s="27"/>
      <c r="H951" s="136"/>
      <c r="I951" s="136"/>
      <c r="J951" s="136"/>
      <c r="K951" s="136"/>
      <c r="L951" s="136"/>
      <c r="M951" s="136"/>
      <c r="N951" s="136"/>
      <c r="O951" s="136"/>
      <c r="P951" s="136"/>
      <c r="Q951" s="27"/>
      <c r="R951" s="136"/>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row>
    <row r="952" spans="1:44" ht="15.75" customHeight="1">
      <c r="A952" s="27"/>
      <c r="B952" s="27"/>
      <c r="C952" s="135"/>
      <c r="D952" s="27"/>
      <c r="E952" s="27"/>
      <c r="F952" s="135"/>
      <c r="G952" s="27"/>
      <c r="H952" s="136"/>
      <c r="I952" s="136"/>
      <c r="J952" s="136"/>
      <c r="K952" s="136"/>
      <c r="L952" s="136"/>
      <c r="M952" s="136"/>
      <c r="N952" s="136"/>
      <c r="O952" s="136"/>
      <c r="P952" s="136"/>
      <c r="Q952" s="27"/>
      <c r="R952" s="136"/>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row>
    <row r="953" spans="1:44" ht="15.75" customHeight="1">
      <c r="A953" s="27"/>
      <c r="B953" s="27"/>
      <c r="C953" s="135"/>
      <c r="D953" s="27"/>
      <c r="E953" s="27"/>
      <c r="F953" s="135"/>
      <c r="G953" s="27"/>
      <c r="H953" s="136"/>
      <c r="I953" s="136"/>
      <c r="J953" s="136"/>
      <c r="K953" s="136"/>
      <c r="L953" s="136"/>
      <c r="M953" s="136"/>
      <c r="N953" s="136"/>
      <c r="O953" s="136"/>
      <c r="P953" s="136"/>
      <c r="Q953" s="27"/>
      <c r="R953" s="136"/>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row>
    <row r="954" spans="1:44" ht="15.75" customHeight="1">
      <c r="A954" s="27"/>
      <c r="B954" s="27"/>
      <c r="C954" s="135"/>
      <c r="D954" s="27"/>
      <c r="E954" s="27"/>
      <c r="F954" s="135"/>
      <c r="G954" s="27"/>
      <c r="H954" s="136"/>
      <c r="I954" s="136"/>
      <c r="J954" s="136"/>
      <c r="K954" s="136"/>
      <c r="L954" s="136"/>
      <c r="M954" s="136"/>
      <c r="N954" s="136"/>
      <c r="O954" s="136"/>
      <c r="P954" s="136"/>
      <c r="Q954" s="27"/>
      <c r="R954" s="136"/>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row>
    <row r="955" spans="1:44" ht="15.75" customHeight="1">
      <c r="A955" s="27"/>
      <c r="B955" s="27"/>
      <c r="C955" s="135"/>
      <c r="D955" s="27"/>
      <c r="E955" s="27"/>
      <c r="F955" s="135"/>
      <c r="G955" s="27"/>
      <c r="H955" s="136"/>
      <c r="I955" s="136"/>
      <c r="J955" s="136"/>
      <c r="K955" s="136"/>
      <c r="L955" s="136"/>
      <c r="M955" s="136"/>
      <c r="N955" s="136"/>
      <c r="O955" s="136"/>
      <c r="P955" s="136"/>
      <c r="Q955" s="27"/>
      <c r="R955" s="136"/>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row>
    <row r="956" spans="1:44" ht="15.75" customHeight="1">
      <c r="A956" s="27"/>
      <c r="B956" s="27"/>
      <c r="C956" s="135"/>
      <c r="D956" s="27"/>
      <c r="E956" s="27"/>
      <c r="F956" s="135"/>
      <c r="G956" s="27"/>
      <c r="H956" s="136"/>
      <c r="I956" s="136"/>
      <c r="J956" s="136"/>
      <c r="K956" s="136"/>
      <c r="L956" s="136"/>
      <c r="M956" s="136"/>
      <c r="N956" s="136"/>
      <c r="O956" s="136"/>
      <c r="P956" s="136"/>
      <c r="Q956" s="27"/>
      <c r="R956" s="136"/>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row>
    <row r="957" spans="1:44" ht="15.75" customHeight="1">
      <c r="A957" s="27"/>
      <c r="B957" s="27"/>
      <c r="C957" s="135"/>
      <c r="D957" s="27"/>
      <c r="E957" s="27"/>
      <c r="F957" s="135"/>
      <c r="G957" s="27"/>
      <c r="H957" s="136"/>
      <c r="I957" s="136"/>
      <c r="J957" s="136"/>
      <c r="K957" s="136"/>
      <c r="L957" s="136"/>
      <c r="M957" s="136"/>
      <c r="N957" s="136"/>
      <c r="O957" s="136"/>
      <c r="P957" s="136"/>
      <c r="Q957" s="27"/>
      <c r="R957" s="136"/>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row>
    <row r="958" spans="1:44" ht="15.75" customHeight="1">
      <c r="A958" s="27"/>
      <c r="B958" s="27"/>
      <c r="C958" s="135"/>
      <c r="D958" s="27"/>
      <c r="E958" s="27"/>
      <c r="F958" s="135"/>
      <c r="G958" s="27"/>
      <c r="H958" s="136"/>
      <c r="I958" s="136"/>
      <c r="J958" s="136"/>
      <c r="K958" s="136"/>
      <c r="L958" s="136"/>
      <c r="M958" s="136"/>
      <c r="N958" s="136"/>
      <c r="O958" s="136"/>
      <c r="P958" s="136"/>
      <c r="Q958" s="27"/>
      <c r="R958" s="136"/>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row>
    <row r="959" spans="1:44" ht="15.75" customHeight="1">
      <c r="A959" s="27"/>
      <c r="B959" s="27"/>
      <c r="C959" s="135"/>
      <c r="D959" s="27"/>
      <c r="E959" s="27"/>
      <c r="F959" s="135"/>
      <c r="G959" s="27"/>
      <c r="H959" s="136"/>
      <c r="I959" s="136"/>
      <c r="J959" s="136"/>
      <c r="K959" s="136"/>
      <c r="L959" s="136"/>
      <c r="M959" s="136"/>
      <c r="N959" s="136"/>
      <c r="O959" s="136"/>
      <c r="P959" s="136"/>
      <c r="Q959" s="27"/>
      <c r="R959" s="136"/>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row>
    <row r="960" spans="1:44" ht="15.75" customHeight="1">
      <c r="A960" s="27"/>
      <c r="B960" s="27"/>
      <c r="C960" s="135"/>
      <c r="D960" s="27"/>
      <c r="E960" s="27"/>
      <c r="F960" s="135"/>
      <c r="G960" s="27"/>
      <c r="H960" s="136"/>
      <c r="I960" s="136"/>
      <c r="J960" s="136"/>
      <c r="K960" s="136"/>
      <c r="L960" s="136"/>
      <c r="M960" s="136"/>
      <c r="N960" s="136"/>
      <c r="O960" s="136"/>
      <c r="P960" s="136"/>
      <c r="Q960" s="27"/>
      <c r="R960" s="136"/>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row>
    <row r="961" spans="1:44" ht="15.75" customHeight="1">
      <c r="A961" s="27"/>
      <c r="B961" s="27"/>
      <c r="C961" s="135"/>
      <c r="D961" s="27"/>
      <c r="E961" s="27"/>
      <c r="F961" s="135"/>
      <c r="G961" s="27"/>
      <c r="H961" s="136"/>
      <c r="I961" s="136"/>
      <c r="J961" s="136"/>
      <c r="K961" s="136"/>
      <c r="L961" s="136"/>
      <c r="M961" s="136"/>
      <c r="N961" s="136"/>
      <c r="O961" s="136"/>
      <c r="P961" s="136"/>
      <c r="Q961" s="27"/>
      <c r="R961" s="136"/>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row>
    <row r="962" spans="1:44" ht="15.75" customHeight="1">
      <c r="A962" s="27"/>
      <c r="B962" s="27"/>
      <c r="C962" s="135"/>
      <c r="D962" s="27"/>
      <c r="E962" s="27"/>
      <c r="F962" s="135"/>
      <c r="G962" s="27"/>
      <c r="H962" s="136"/>
      <c r="I962" s="136"/>
      <c r="J962" s="136"/>
      <c r="K962" s="136"/>
      <c r="L962" s="136"/>
      <c r="M962" s="136"/>
      <c r="N962" s="136"/>
      <c r="O962" s="136"/>
      <c r="P962" s="136"/>
      <c r="Q962" s="27"/>
      <c r="R962" s="136"/>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row>
    <row r="963" spans="1:44" ht="15.75" customHeight="1">
      <c r="A963" s="27"/>
      <c r="B963" s="27"/>
      <c r="C963" s="135"/>
      <c r="D963" s="27"/>
      <c r="E963" s="27"/>
      <c r="F963" s="135"/>
      <c r="G963" s="27"/>
      <c r="H963" s="136"/>
      <c r="I963" s="136"/>
      <c r="J963" s="136"/>
      <c r="K963" s="136"/>
      <c r="L963" s="136"/>
      <c r="M963" s="136"/>
      <c r="N963" s="136"/>
      <c r="O963" s="136"/>
      <c r="P963" s="136"/>
      <c r="Q963" s="27"/>
      <c r="R963" s="136"/>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row>
    <row r="964" spans="1:44" ht="15.75" customHeight="1">
      <c r="A964" s="27"/>
      <c r="B964" s="27"/>
      <c r="C964" s="135"/>
      <c r="D964" s="27"/>
      <c r="E964" s="27"/>
      <c r="F964" s="135"/>
      <c r="G964" s="27"/>
      <c r="H964" s="136"/>
      <c r="I964" s="136"/>
      <c r="J964" s="136"/>
      <c r="K964" s="136"/>
      <c r="L964" s="136"/>
      <c r="M964" s="136"/>
      <c r="N964" s="136"/>
      <c r="O964" s="136"/>
      <c r="P964" s="136"/>
      <c r="Q964" s="27"/>
      <c r="R964" s="136"/>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row>
    <row r="965" spans="1:44" ht="15.75" customHeight="1">
      <c r="A965" s="27"/>
      <c r="B965" s="27"/>
      <c r="C965" s="135"/>
      <c r="D965" s="27"/>
      <c r="E965" s="27"/>
      <c r="F965" s="135"/>
      <c r="G965" s="27"/>
      <c r="H965" s="136"/>
      <c r="I965" s="136"/>
      <c r="J965" s="136"/>
      <c r="K965" s="136"/>
      <c r="L965" s="136"/>
      <c r="M965" s="136"/>
      <c r="N965" s="136"/>
      <c r="O965" s="136"/>
      <c r="P965" s="136"/>
      <c r="Q965" s="27"/>
      <c r="R965" s="136"/>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row>
    <row r="966" spans="1:44" ht="15.75" customHeight="1">
      <c r="A966" s="27"/>
      <c r="B966" s="27"/>
      <c r="C966" s="135"/>
      <c r="D966" s="27"/>
      <c r="E966" s="27"/>
      <c r="F966" s="135"/>
      <c r="G966" s="27"/>
      <c r="H966" s="136"/>
      <c r="I966" s="136"/>
      <c r="J966" s="136"/>
      <c r="K966" s="136"/>
      <c r="L966" s="136"/>
      <c r="M966" s="136"/>
      <c r="N966" s="136"/>
      <c r="O966" s="136"/>
      <c r="P966" s="136"/>
      <c r="Q966" s="27"/>
      <c r="R966" s="136"/>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row>
    <row r="967" spans="1:44" ht="15.75" customHeight="1">
      <c r="A967" s="27"/>
      <c r="B967" s="27"/>
      <c r="C967" s="135"/>
      <c r="D967" s="27"/>
      <c r="E967" s="27"/>
      <c r="F967" s="135"/>
      <c r="G967" s="27"/>
      <c r="H967" s="136"/>
      <c r="I967" s="136"/>
      <c r="J967" s="136"/>
      <c r="K967" s="136"/>
      <c r="L967" s="136"/>
      <c r="M967" s="136"/>
      <c r="N967" s="136"/>
      <c r="O967" s="136"/>
      <c r="P967" s="136"/>
      <c r="Q967" s="27"/>
      <c r="R967" s="136"/>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row>
    <row r="968" spans="1:44" ht="15.75" customHeight="1">
      <c r="A968" s="27"/>
      <c r="B968" s="27"/>
      <c r="C968" s="135"/>
      <c r="D968" s="27"/>
      <c r="E968" s="27"/>
      <c r="F968" s="135"/>
      <c r="G968" s="27"/>
      <c r="H968" s="136"/>
      <c r="I968" s="136"/>
      <c r="J968" s="136"/>
      <c r="K968" s="136"/>
      <c r="L968" s="136"/>
      <c r="M968" s="136"/>
      <c r="N968" s="136"/>
      <c r="O968" s="136"/>
      <c r="P968" s="136"/>
      <c r="Q968" s="27"/>
      <c r="R968" s="136"/>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row>
    <row r="969" spans="1:44" ht="15.75" customHeight="1">
      <c r="A969" s="27"/>
      <c r="B969" s="27"/>
      <c r="C969" s="135"/>
      <c r="D969" s="27"/>
      <c r="E969" s="27"/>
      <c r="F969" s="135"/>
      <c r="G969" s="27"/>
      <c r="H969" s="136"/>
      <c r="I969" s="136"/>
      <c r="J969" s="136"/>
      <c r="K969" s="136"/>
      <c r="L969" s="136"/>
      <c r="M969" s="136"/>
      <c r="N969" s="136"/>
      <c r="O969" s="136"/>
      <c r="P969" s="136"/>
      <c r="Q969" s="27"/>
      <c r="R969" s="136"/>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row>
    <row r="970" spans="1:44" ht="15.75" customHeight="1">
      <c r="A970" s="27"/>
      <c r="B970" s="27"/>
      <c r="C970" s="135"/>
      <c r="D970" s="27"/>
      <c r="E970" s="27"/>
      <c r="F970" s="135"/>
      <c r="G970" s="27"/>
      <c r="H970" s="136"/>
      <c r="I970" s="136"/>
      <c r="J970" s="136"/>
      <c r="K970" s="136"/>
      <c r="L970" s="136"/>
      <c r="M970" s="136"/>
      <c r="N970" s="136"/>
      <c r="O970" s="136"/>
      <c r="P970" s="136"/>
      <c r="Q970" s="27"/>
      <c r="R970" s="136"/>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row>
    <row r="971" spans="1:44" ht="15.75" customHeight="1">
      <c r="A971" s="27"/>
      <c r="B971" s="27"/>
      <c r="C971" s="135"/>
      <c r="D971" s="27"/>
      <c r="E971" s="27"/>
      <c r="F971" s="135"/>
      <c r="G971" s="27"/>
      <c r="H971" s="136"/>
      <c r="I971" s="136"/>
      <c r="J971" s="136"/>
      <c r="K971" s="136"/>
      <c r="L971" s="136"/>
      <c r="M971" s="136"/>
      <c r="N971" s="136"/>
      <c r="O971" s="136"/>
      <c r="P971" s="136"/>
      <c r="Q971" s="27"/>
      <c r="R971" s="136"/>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row>
    <row r="972" spans="1:44" ht="15.75" customHeight="1">
      <c r="A972" s="27"/>
      <c r="B972" s="27"/>
      <c r="C972" s="135"/>
      <c r="D972" s="27"/>
      <c r="E972" s="27"/>
      <c r="F972" s="135"/>
      <c r="G972" s="27"/>
      <c r="H972" s="136"/>
      <c r="I972" s="136"/>
      <c r="J972" s="136"/>
      <c r="K972" s="136"/>
      <c r="L972" s="136"/>
      <c r="M972" s="136"/>
      <c r="N972" s="136"/>
      <c r="O972" s="136"/>
      <c r="P972" s="136"/>
      <c r="Q972" s="27"/>
      <c r="R972" s="136"/>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row>
    <row r="973" spans="1:44" ht="15.75" customHeight="1">
      <c r="A973" s="27"/>
      <c r="B973" s="27"/>
      <c r="C973" s="135"/>
      <c r="D973" s="27"/>
      <c r="E973" s="27"/>
      <c r="F973" s="135"/>
      <c r="G973" s="27"/>
      <c r="H973" s="136"/>
      <c r="I973" s="136"/>
      <c r="J973" s="136"/>
      <c r="K973" s="136"/>
      <c r="L973" s="136"/>
      <c r="M973" s="136"/>
      <c r="N973" s="136"/>
      <c r="O973" s="136"/>
      <c r="P973" s="136"/>
      <c r="Q973" s="27"/>
      <c r="R973" s="136"/>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row>
    <row r="974" spans="1:44" ht="15.75" customHeight="1">
      <c r="A974" s="27"/>
      <c r="B974" s="27"/>
      <c r="C974" s="135"/>
      <c r="D974" s="27"/>
      <c r="E974" s="27"/>
      <c r="F974" s="135"/>
      <c r="G974" s="27"/>
      <c r="H974" s="136"/>
      <c r="I974" s="136"/>
      <c r="J974" s="136"/>
      <c r="K974" s="136"/>
      <c r="L974" s="136"/>
      <c r="M974" s="136"/>
      <c r="N974" s="136"/>
      <c r="O974" s="136"/>
      <c r="P974" s="136"/>
      <c r="Q974" s="27"/>
      <c r="R974" s="136"/>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row>
    <row r="975" spans="1:44" ht="15.75" customHeight="1">
      <c r="A975" s="27"/>
      <c r="B975" s="27"/>
      <c r="C975" s="135"/>
      <c r="D975" s="27"/>
      <c r="E975" s="27"/>
      <c r="F975" s="135"/>
      <c r="G975" s="27"/>
      <c r="H975" s="136"/>
      <c r="I975" s="136"/>
      <c r="J975" s="136"/>
      <c r="K975" s="136"/>
      <c r="L975" s="136"/>
      <c r="M975" s="136"/>
      <c r="N975" s="136"/>
      <c r="O975" s="136"/>
      <c r="P975" s="136"/>
      <c r="Q975" s="27"/>
      <c r="R975" s="136"/>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row>
    <row r="976" spans="1:44" ht="15.75" customHeight="1">
      <c r="A976" s="27"/>
      <c r="B976" s="27"/>
      <c r="C976" s="135"/>
      <c r="D976" s="27"/>
      <c r="E976" s="27"/>
      <c r="F976" s="135"/>
      <c r="G976" s="27"/>
      <c r="H976" s="136"/>
      <c r="I976" s="136"/>
      <c r="J976" s="136"/>
      <c r="K976" s="136"/>
      <c r="L976" s="136"/>
      <c r="M976" s="136"/>
      <c r="N976" s="136"/>
      <c r="O976" s="136"/>
      <c r="P976" s="136"/>
      <c r="Q976" s="27"/>
      <c r="R976" s="136"/>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row>
    <row r="977" spans="1:44" ht="15.75" customHeight="1">
      <c r="A977" s="27"/>
      <c r="B977" s="27"/>
      <c r="C977" s="135"/>
      <c r="D977" s="27"/>
      <c r="E977" s="27"/>
      <c r="F977" s="135"/>
      <c r="G977" s="27"/>
      <c r="H977" s="136"/>
      <c r="I977" s="136"/>
      <c r="J977" s="136"/>
      <c r="K977" s="136"/>
      <c r="L977" s="136"/>
      <c r="M977" s="136"/>
      <c r="N977" s="136"/>
      <c r="O977" s="136"/>
      <c r="P977" s="136"/>
      <c r="Q977" s="27"/>
      <c r="R977" s="136"/>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row>
    <row r="978" spans="1:44" ht="15.75" customHeight="1">
      <c r="A978" s="27"/>
      <c r="B978" s="27"/>
      <c r="C978" s="135"/>
      <c r="D978" s="27"/>
      <c r="E978" s="27"/>
      <c r="F978" s="135"/>
      <c r="G978" s="27"/>
      <c r="H978" s="136"/>
      <c r="I978" s="136"/>
      <c r="J978" s="136"/>
      <c r="K978" s="136"/>
      <c r="L978" s="136"/>
      <c r="M978" s="136"/>
      <c r="N978" s="136"/>
      <c r="O978" s="136"/>
      <c r="P978" s="136"/>
      <c r="Q978" s="27"/>
      <c r="R978" s="136"/>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row>
    <row r="979" spans="1:44" ht="15.75" customHeight="1">
      <c r="A979" s="27"/>
      <c r="B979" s="27"/>
      <c r="C979" s="135"/>
      <c r="D979" s="27"/>
      <c r="E979" s="27"/>
      <c r="F979" s="135"/>
      <c r="G979" s="27"/>
      <c r="H979" s="136"/>
      <c r="I979" s="136"/>
      <c r="J979" s="136"/>
      <c r="K979" s="136"/>
      <c r="L979" s="136"/>
      <c r="M979" s="136"/>
      <c r="N979" s="136"/>
      <c r="O979" s="136"/>
      <c r="P979" s="136"/>
      <c r="Q979" s="27"/>
      <c r="R979" s="136"/>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row>
    <row r="980" spans="1:44" ht="15.75" customHeight="1">
      <c r="A980" s="27"/>
      <c r="B980" s="27"/>
      <c r="C980" s="135"/>
      <c r="D980" s="27"/>
      <c r="E980" s="27"/>
      <c r="F980" s="135"/>
      <c r="G980" s="27"/>
      <c r="H980" s="136"/>
      <c r="I980" s="136"/>
      <c r="J980" s="136"/>
      <c r="K980" s="136"/>
      <c r="L980" s="136"/>
      <c r="M980" s="136"/>
      <c r="N980" s="136"/>
      <c r="O980" s="136"/>
      <c r="P980" s="136"/>
      <c r="Q980" s="27"/>
      <c r="R980" s="136"/>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row>
    <row r="981" spans="1:44" ht="15.75" customHeight="1">
      <c r="A981" s="27"/>
      <c r="B981" s="27"/>
      <c r="C981" s="135"/>
      <c r="D981" s="27"/>
      <c r="E981" s="27"/>
      <c r="F981" s="135"/>
      <c r="G981" s="27"/>
      <c r="H981" s="136"/>
      <c r="I981" s="136"/>
      <c r="J981" s="136"/>
      <c r="K981" s="136"/>
      <c r="L981" s="136"/>
      <c r="M981" s="136"/>
      <c r="N981" s="136"/>
      <c r="O981" s="136"/>
      <c r="P981" s="136"/>
      <c r="Q981" s="27"/>
      <c r="R981" s="136"/>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row>
    <row r="982" spans="1:44" ht="15.75" customHeight="1">
      <c r="A982" s="27"/>
      <c r="B982" s="27"/>
      <c r="C982" s="135"/>
      <c r="D982" s="27"/>
      <c r="E982" s="27"/>
      <c r="F982" s="135"/>
      <c r="G982" s="27"/>
      <c r="H982" s="136"/>
      <c r="I982" s="136"/>
      <c r="J982" s="136"/>
      <c r="K982" s="136"/>
      <c r="L982" s="136"/>
      <c r="M982" s="136"/>
      <c r="N982" s="136"/>
      <c r="O982" s="136"/>
      <c r="P982" s="136"/>
      <c r="Q982" s="27"/>
      <c r="R982" s="136"/>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row>
    <row r="983" spans="1:44" ht="15.75" customHeight="1">
      <c r="A983" s="27"/>
      <c r="B983" s="27"/>
      <c r="C983" s="135"/>
      <c r="D983" s="27"/>
      <c r="E983" s="27"/>
      <c r="F983" s="135"/>
      <c r="G983" s="27"/>
      <c r="H983" s="136"/>
      <c r="I983" s="136"/>
      <c r="J983" s="136"/>
      <c r="K983" s="136"/>
      <c r="L983" s="136"/>
      <c r="M983" s="136"/>
      <c r="N983" s="136"/>
      <c r="O983" s="136"/>
      <c r="P983" s="136"/>
      <c r="Q983" s="27"/>
      <c r="R983" s="136"/>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row>
    <row r="984" spans="1:44" ht="15.75" customHeight="1">
      <c r="A984" s="27"/>
      <c r="B984" s="27"/>
      <c r="C984" s="135"/>
      <c r="D984" s="27"/>
      <c r="E984" s="27"/>
      <c r="F984" s="135"/>
      <c r="G984" s="27"/>
      <c r="H984" s="136"/>
      <c r="I984" s="136"/>
      <c r="J984" s="136"/>
      <c r="K984" s="136"/>
      <c r="L984" s="136"/>
      <c r="M984" s="136"/>
      <c r="N984" s="136"/>
      <c r="O984" s="136"/>
      <c r="P984" s="136"/>
      <c r="Q984" s="27"/>
      <c r="R984" s="136"/>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row>
    <row r="985" spans="1:44" ht="15.75" customHeight="1">
      <c r="A985" s="27"/>
      <c r="B985" s="27"/>
      <c r="C985" s="135"/>
      <c r="D985" s="27"/>
      <c r="E985" s="27"/>
      <c r="F985" s="135"/>
      <c r="G985" s="27"/>
      <c r="H985" s="136"/>
      <c r="I985" s="136"/>
      <c r="J985" s="136"/>
      <c r="K985" s="136"/>
      <c r="L985" s="136"/>
      <c r="M985" s="136"/>
      <c r="N985" s="136"/>
      <c r="O985" s="136"/>
      <c r="P985" s="136"/>
      <c r="Q985" s="27"/>
      <c r="R985" s="136"/>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row>
    <row r="986" spans="1:44" ht="15.75" customHeight="1">
      <c r="A986" s="27"/>
      <c r="B986" s="27"/>
      <c r="C986" s="135"/>
      <c r="D986" s="27"/>
      <c r="E986" s="27"/>
      <c r="F986" s="135"/>
      <c r="G986" s="27"/>
      <c r="H986" s="136"/>
      <c r="I986" s="136"/>
      <c r="J986" s="136"/>
      <c r="K986" s="136"/>
      <c r="L986" s="136"/>
      <c r="M986" s="136"/>
      <c r="N986" s="136"/>
      <c r="O986" s="136"/>
      <c r="P986" s="136"/>
      <c r="Q986" s="27"/>
      <c r="R986" s="136"/>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row>
    <row r="987" spans="1:44" ht="15.75" customHeight="1">
      <c r="A987" s="27"/>
      <c r="B987" s="27"/>
      <c r="C987" s="135"/>
      <c r="D987" s="27"/>
      <c r="E987" s="27"/>
      <c r="F987" s="135"/>
      <c r="G987" s="27"/>
      <c r="H987" s="136"/>
      <c r="I987" s="136"/>
      <c r="J987" s="136"/>
      <c r="K987" s="136"/>
      <c r="L987" s="136"/>
      <c r="M987" s="136"/>
      <c r="N987" s="136"/>
      <c r="O987" s="136"/>
      <c r="P987" s="136"/>
      <c r="Q987" s="27"/>
      <c r="R987" s="136"/>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row>
    <row r="988" spans="1:44" ht="15.75" customHeight="1">
      <c r="A988" s="27"/>
      <c r="B988" s="27"/>
      <c r="C988" s="135"/>
      <c r="D988" s="27"/>
      <c r="E988" s="27"/>
      <c r="F988" s="135"/>
      <c r="G988" s="27"/>
      <c r="H988" s="136"/>
      <c r="I988" s="136"/>
      <c r="J988" s="136"/>
      <c r="K988" s="136"/>
      <c r="L988" s="136"/>
      <c r="M988" s="136"/>
      <c r="N988" s="136"/>
      <c r="O988" s="136"/>
      <c r="P988" s="136"/>
      <c r="Q988" s="27"/>
      <c r="R988" s="136"/>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row>
    <row r="989" spans="1:44" ht="15.75" customHeight="1">
      <c r="A989" s="27"/>
      <c r="B989" s="27"/>
      <c r="C989" s="135"/>
      <c r="D989" s="27"/>
      <c r="E989" s="27"/>
      <c r="F989" s="135"/>
      <c r="G989" s="27"/>
      <c r="H989" s="136"/>
      <c r="I989" s="136"/>
      <c r="J989" s="136"/>
      <c r="K989" s="136"/>
      <c r="L989" s="136"/>
      <c r="M989" s="136"/>
      <c r="N989" s="136"/>
      <c r="O989" s="136"/>
      <c r="P989" s="136"/>
      <c r="Q989" s="27"/>
      <c r="R989" s="136"/>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row>
    <row r="990" spans="1:44" ht="15.75" customHeight="1">
      <c r="A990" s="27"/>
      <c r="B990" s="27"/>
      <c r="C990" s="135"/>
      <c r="D990" s="27"/>
      <c r="E990" s="27"/>
      <c r="F990" s="135"/>
      <c r="G990" s="27"/>
      <c r="H990" s="136"/>
      <c r="I990" s="136"/>
      <c r="J990" s="136"/>
      <c r="K990" s="136"/>
      <c r="L990" s="136"/>
      <c r="M990" s="136"/>
      <c r="N990" s="136"/>
      <c r="O990" s="136"/>
      <c r="P990" s="136"/>
      <c r="Q990" s="27"/>
      <c r="R990" s="136"/>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row>
    <row r="991" spans="1:44" ht="15.75" customHeight="1">
      <c r="A991" s="27"/>
      <c r="B991" s="27"/>
      <c r="C991" s="135"/>
      <c r="D991" s="27"/>
      <c r="E991" s="27"/>
      <c r="F991" s="135"/>
      <c r="G991" s="27"/>
      <c r="H991" s="136"/>
      <c r="I991" s="136"/>
      <c r="J991" s="136"/>
      <c r="K991" s="136"/>
      <c r="L991" s="136"/>
      <c r="M991" s="136"/>
      <c r="N991" s="136"/>
      <c r="O991" s="136"/>
      <c r="P991" s="136"/>
      <c r="Q991" s="27"/>
      <c r="R991" s="136"/>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row>
    <row r="992" spans="1:44" ht="15.75" customHeight="1">
      <c r="A992" s="27"/>
      <c r="B992" s="27"/>
      <c r="C992" s="135"/>
      <c r="D992" s="27"/>
      <c r="E992" s="27"/>
      <c r="F992" s="135"/>
      <c r="G992" s="27"/>
      <c r="H992" s="136"/>
      <c r="I992" s="136"/>
      <c r="J992" s="136"/>
      <c r="K992" s="136"/>
      <c r="L992" s="136"/>
      <c r="M992" s="136"/>
      <c r="N992" s="136"/>
      <c r="O992" s="136"/>
      <c r="P992" s="136"/>
      <c r="Q992" s="27"/>
      <c r="R992" s="136"/>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row>
    <row r="993" spans="1:44" ht="15.75" customHeight="1">
      <c r="A993" s="27"/>
      <c r="B993" s="27"/>
      <c r="C993" s="135"/>
      <c r="D993" s="27"/>
      <c r="E993" s="27"/>
      <c r="F993" s="135"/>
      <c r="G993" s="27"/>
      <c r="H993" s="136"/>
      <c r="I993" s="136"/>
      <c r="J993" s="136"/>
      <c r="K993" s="136"/>
      <c r="L993" s="136"/>
      <c r="M993" s="136"/>
      <c r="N993" s="136"/>
      <c r="O993" s="136"/>
      <c r="P993" s="136"/>
      <c r="Q993" s="27"/>
      <c r="R993" s="136"/>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row>
    <row r="994" spans="1:44" ht="15.75" customHeight="1">
      <c r="A994" s="27"/>
      <c r="B994" s="27"/>
      <c r="C994" s="135"/>
      <c r="D994" s="27"/>
      <c r="E994" s="27"/>
      <c r="F994" s="135"/>
      <c r="G994" s="27"/>
      <c r="H994" s="136"/>
      <c r="I994" s="136"/>
      <c r="J994" s="136"/>
      <c r="K994" s="136"/>
      <c r="L994" s="136"/>
      <c r="M994" s="136"/>
      <c r="N994" s="136"/>
      <c r="O994" s="136"/>
      <c r="P994" s="136"/>
      <c r="Q994" s="27"/>
      <c r="R994" s="136"/>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row>
    <row r="995" spans="1:44" ht="15.75" customHeight="1">
      <c r="A995" s="27"/>
      <c r="B995" s="27"/>
      <c r="C995" s="135"/>
      <c r="D995" s="27"/>
      <c r="E995" s="27"/>
      <c r="F995" s="135"/>
      <c r="G995" s="27"/>
      <c r="H995" s="136"/>
      <c r="I995" s="136"/>
      <c r="J995" s="136"/>
      <c r="K995" s="136"/>
      <c r="L995" s="136"/>
      <c r="M995" s="136"/>
      <c r="N995" s="136"/>
      <c r="O995" s="136"/>
      <c r="P995" s="136"/>
      <c r="Q995" s="27"/>
      <c r="R995" s="136"/>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row>
    <row r="996" spans="1:44" ht="15.75" customHeight="1">
      <c r="A996" s="27"/>
      <c r="B996" s="27"/>
      <c r="C996" s="135"/>
      <c r="D996" s="27"/>
      <c r="E996" s="27"/>
      <c r="F996" s="135"/>
      <c r="G996" s="27"/>
      <c r="H996" s="136"/>
      <c r="I996" s="136"/>
      <c r="J996" s="136"/>
      <c r="K996" s="136"/>
      <c r="L996" s="136"/>
      <c r="M996" s="136"/>
      <c r="N996" s="136"/>
      <c r="O996" s="136"/>
      <c r="P996" s="136"/>
      <c r="Q996" s="27"/>
      <c r="R996" s="136"/>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row>
    <row r="997" spans="1:44" ht="15.75" customHeight="1">
      <c r="A997" s="27"/>
      <c r="B997" s="27"/>
      <c r="C997" s="135"/>
      <c r="D997" s="27"/>
      <c r="E997" s="27"/>
      <c r="F997" s="135"/>
      <c r="G997" s="27"/>
      <c r="H997" s="136"/>
      <c r="I997" s="136"/>
      <c r="J997" s="136"/>
      <c r="K997" s="136"/>
      <c r="L997" s="136"/>
      <c r="M997" s="136"/>
      <c r="N997" s="136"/>
      <c r="O997" s="136"/>
      <c r="P997" s="136"/>
      <c r="Q997" s="27"/>
      <c r="R997" s="136"/>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row>
    <row r="998" spans="1:44" ht="15.75" customHeight="1">
      <c r="A998" s="27"/>
      <c r="B998" s="27"/>
      <c r="C998" s="135"/>
      <c r="D998" s="27"/>
      <c r="E998" s="27"/>
      <c r="F998" s="135"/>
      <c r="G998" s="27"/>
      <c r="H998" s="136"/>
      <c r="I998" s="136"/>
      <c r="J998" s="136"/>
      <c r="K998" s="136"/>
      <c r="L998" s="136"/>
      <c r="M998" s="136"/>
      <c r="N998" s="136"/>
      <c r="O998" s="136"/>
      <c r="P998" s="136"/>
      <c r="Q998" s="27"/>
      <c r="R998" s="136"/>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row>
    <row r="999" spans="1:44" ht="15.75" customHeight="1">
      <c r="A999" s="27"/>
      <c r="B999" s="27"/>
      <c r="C999" s="135"/>
      <c r="D999" s="27"/>
      <c r="E999" s="27"/>
      <c r="F999" s="135"/>
      <c r="G999" s="27"/>
      <c r="H999" s="136"/>
      <c r="I999" s="136"/>
      <c r="J999" s="136"/>
      <c r="K999" s="136"/>
      <c r="L999" s="136"/>
      <c r="M999" s="136"/>
      <c r="N999" s="136"/>
      <c r="O999" s="136"/>
      <c r="P999" s="136"/>
      <c r="Q999" s="27"/>
      <c r="R999" s="136"/>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row>
    <row r="1000" spans="1:44" ht="15.75" customHeight="1">
      <c r="A1000" s="27"/>
      <c r="B1000" s="27"/>
      <c r="C1000" s="135"/>
      <c r="D1000" s="27"/>
      <c r="E1000" s="27"/>
      <c r="F1000" s="135"/>
      <c r="G1000" s="27"/>
      <c r="H1000" s="136"/>
      <c r="I1000" s="136"/>
      <c r="J1000" s="136"/>
      <c r="K1000" s="136"/>
      <c r="L1000" s="136"/>
      <c r="M1000" s="136"/>
      <c r="N1000" s="136"/>
      <c r="O1000" s="136"/>
      <c r="P1000" s="136"/>
      <c r="Q1000" s="27"/>
      <c r="R1000" s="136"/>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row>
    <row r="1001" spans="1:44" ht="15.75" customHeight="1">
      <c r="A1001" s="27"/>
      <c r="B1001" s="27"/>
      <c r="C1001" s="135"/>
      <c r="D1001" s="27"/>
      <c r="E1001" s="27"/>
      <c r="F1001" s="135"/>
      <c r="G1001" s="27"/>
      <c r="H1001" s="136"/>
      <c r="I1001" s="136"/>
      <c r="J1001" s="136"/>
      <c r="K1001" s="136"/>
      <c r="L1001" s="136"/>
      <c r="M1001" s="136"/>
      <c r="N1001" s="136"/>
      <c r="O1001" s="136"/>
      <c r="P1001" s="136"/>
      <c r="Q1001" s="27"/>
      <c r="R1001" s="136"/>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row>
    <row r="1002" spans="1:44" ht="15.75" customHeight="1">
      <c r="A1002" s="27"/>
      <c r="B1002" s="27"/>
      <c r="C1002" s="135"/>
      <c r="D1002" s="27"/>
      <c r="E1002" s="27"/>
      <c r="F1002" s="135"/>
      <c r="G1002" s="27"/>
      <c r="H1002" s="136"/>
      <c r="I1002" s="136"/>
      <c r="J1002" s="136"/>
      <c r="K1002" s="136"/>
      <c r="L1002" s="136"/>
      <c r="M1002" s="136"/>
      <c r="N1002" s="136"/>
      <c r="O1002" s="136"/>
      <c r="P1002" s="136"/>
      <c r="Q1002" s="27"/>
      <c r="R1002" s="136"/>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row>
    <row r="1003" spans="1:44" ht="15.75" customHeight="1">
      <c r="A1003" s="27"/>
      <c r="B1003" s="27"/>
      <c r="C1003" s="135"/>
      <c r="D1003" s="27"/>
      <c r="E1003" s="27"/>
      <c r="F1003" s="135"/>
      <c r="G1003" s="27"/>
      <c r="H1003" s="136"/>
      <c r="I1003" s="136"/>
      <c r="J1003" s="136"/>
      <c r="K1003" s="136"/>
      <c r="L1003" s="136"/>
      <c r="M1003" s="136"/>
      <c r="N1003" s="136"/>
      <c r="O1003" s="136"/>
      <c r="P1003" s="136"/>
      <c r="Q1003" s="27"/>
      <c r="R1003" s="136"/>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row>
    <row r="1004" spans="1:44" ht="15.75" customHeight="1">
      <c r="A1004" s="27"/>
      <c r="B1004" s="27"/>
      <c r="C1004" s="135"/>
      <c r="D1004" s="27"/>
      <c r="E1004" s="27"/>
      <c r="F1004" s="135"/>
      <c r="G1004" s="27"/>
      <c r="H1004" s="136"/>
      <c r="I1004" s="136"/>
      <c r="J1004" s="136"/>
      <c r="K1004" s="136"/>
      <c r="L1004" s="136"/>
      <c r="M1004" s="136"/>
      <c r="N1004" s="136"/>
      <c r="O1004" s="136"/>
      <c r="P1004" s="136"/>
      <c r="Q1004" s="27"/>
      <c r="R1004" s="136"/>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row>
    <row r="1005" spans="1:44" ht="15.75" customHeight="1">
      <c r="A1005" s="27"/>
      <c r="B1005" s="27"/>
      <c r="C1005" s="135"/>
      <c r="D1005" s="27"/>
      <c r="E1005" s="27"/>
      <c r="F1005" s="135"/>
      <c r="G1005" s="27"/>
      <c r="H1005" s="136"/>
      <c r="I1005" s="136"/>
      <c r="J1005" s="136"/>
      <c r="K1005" s="136"/>
      <c r="L1005" s="136"/>
      <c r="M1005" s="136"/>
      <c r="N1005" s="136"/>
      <c r="O1005" s="136"/>
      <c r="P1005" s="136"/>
      <c r="Q1005" s="27"/>
      <c r="R1005" s="136"/>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row>
    <row r="1006" spans="1:44" ht="15.75" customHeight="1">
      <c r="A1006" s="27"/>
      <c r="B1006" s="27"/>
      <c r="C1006" s="135"/>
      <c r="D1006" s="27"/>
      <c r="E1006" s="27"/>
      <c r="F1006" s="135"/>
      <c r="G1006" s="27"/>
      <c r="H1006" s="136"/>
      <c r="I1006" s="136"/>
      <c r="J1006" s="136"/>
      <c r="K1006" s="136"/>
      <c r="L1006" s="136"/>
      <c r="M1006" s="136"/>
      <c r="N1006" s="136"/>
      <c r="O1006" s="136"/>
      <c r="P1006" s="136"/>
      <c r="Q1006" s="27"/>
      <c r="R1006" s="136"/>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row>
    <row r="1007" spans="1:44" ht="15.75" customHeight="1">
      <c r="A1007" s="27"/>
      <c r="B1007" s="27"/>
      <c r="C1007" s="135"/>
      <c r="D1007" s="27"/>
      <c r="E1007" s="27"/>
      <c r="F1007" s="135"/>
      <c r="G1007" s="27"/>
      <c r="H1007" s="136"/>
      <c r="I1007" s="136"/>
      <c r="J1007" s="136"/>
      <c r="K1007" s="136"/>
      <c r="L1007" s="136"/>
      <c r="M1007" s="136"/>
      <c r="N1007" s="136"/>
      <c r="O1007" s="136"/>
      <c r="P1007" s="136"/>
      <c r="Q1007" s="27"/>
      <c r="R1007" s="136"/>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row>
    <row r="1008" spans="1:44" ht="15.75" customHeight="1">
      <c r="A1008" s="27"/>
      <c r="B1008" s="27"/>
      <c r="C1008" s="135"/>
      <c r="D1008" s="27"/>
      <c r="E1008" s="27"/>
      <c r="F1008" s="135"/>
      <c r="G1008" s="27"/>
      <c r="H1008" s="136"/>
      <c r="I1008" s="136"/>
      <c r="J1008" s="136"/>
      <c r="K1008" s="136"/>
      <c r="L1008" s="136"/>
      <c r="M1008" s="136"/>
      <c r="N1008" s="136"/>
      <c r="O1008" s="136"/>
      <c r="P1008" s="136"/>
      <c r="Q1008" s="27"/>
      <c r="R1008" s="136"/>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row>
    <row r="1009" spans="1:44" ht="15.75" customHeight="1">
      <c r="A1009" s="27"/>
      <c r="B1009" s="27"/>
      <c r="C1009" s="135"/>
      <c r="D1009" s="27"/>
      <c r="E1009" s="27"/>
      <c r="F1009" s="135"/>
      <c r="G1009" s="27"/>
      <c r="H1009" s="136"/>
      <c r="I1009" s="136"/>
      <c r="J1009" s="136"/>
      <c r="K1009" s="136"/>
      <c r="L1009" s="136"/>
      <c r="M1009" s="136"/>
      <c r="N1009" s="136"/>
      <c r="O1009" s="136"/>
      <c r="P1009" s="136"/>
      <c r="Q1009" s="27"/>
      <c r="R1009" s="136"/>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row>
    <row r="1010" spans="1:44" ht="15.75" customHeight="1">
      <c r="A1010" s="27"/>
      <c r="B1010" s="27"/>
      <c r="C1010" s="135"/>
      <c r="D1010" s="27"/>
      <c r="E1010" s="27"/>
      <c r="F1010" s="135"/>
      <c r="G1010" s="27"/>
      <c r="H1010" s="136"/>
      <c r="I1010" s="136"/>
      <c r="J1010" s="136"/>
      <c r="K1010" s="136"/>
      <c r="L1010" s="136"/>
      <c r="M1010" s="136"/>
      <c r="N1010" s="136"/>
      <c r="O1010" s="136"/>
      <c r="P1010" s="136"/>
      <c r="Q1010" s="27"/>
      <c r="R1010" s="136"/>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row>
    <row r="1011" spans="1:44" ht="15.75" customHeight="1">
      <c r="A1011" s="27"/>
      <c r="B1011" s="27"/>
      <c r="C1011" s="135"/>
      <c r="D1011" s="27"/>
      <c r="E1011" s="27"/>
      <c r="F1011" s="135"/>
      <c r="G1011" s="27"/>
      <c r="H1011" s="136"/>
      <c r="I1011" s="136"/>
      <c r="J1011" s="136"/>
      <c r="K1011" s="136"/>
      <c r="L1011" s="136"/>
      <c r="M1011" s="136"/>
      <c r="N1011" s="136"/>
      <c r="O1011" s="136"/>
      <c r="P1011" s="136"/>
      <c r="Q1011" s="27"/>
      <c r="R1011" s="136"/>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row>
    <row r="1012" spans="1:44" ht="15.75" customHeight="1">
      <c r="A1012" s="27"/>
      <c r="B1012" s="27"/>
      <c r="C1012" s="135"/>
      <c r="D1012" s="27"/>
      <c r="E1012" s="27"/>
      <c r="F1012" s="135"/>
      <c r="G1012" s="27"/>
      <c r="H1012" s="136"/>
      <c r="I1012" s="136"/>
      <c r="J1012" s="136"/>
      <c r="K1012" s="136"/>
      <c r="L1012" s="136"/>
      <c r="M1012" s="136"/>
      <c r="N1012" s="136"/>
      <c r="O1012" s="136"/>
      <c r="P1012" s="136"/>
      <c r="Q1012" s="27"/>
      <c r="R1012" s="136"/>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row>
  </sheetData>
  <mergeCells count="19">
    <mergeCell ref="B46:H47"/>
    <mergeCell ref="B48:M48"/>
    <mergeCell ref="B11:B13"/>
    <mergeCell ref="C11:F12"/>
    <mergeCell ref="G11:J12"/>
    <mergeCell ref="K11:Q12"/>
    <mergeCell ref="H30:L31"/>
    <mergeCell ref="H32:I32"/>
    <mergeCell ref="H33:I33"/>
    <mergeCell ref="B8:Q8"/>
    <mergeCell ref="B9:Q9"/>
    <mergeCell ref="G32:G33"/>
    <mergeCell ref="B39:H40"/>
    <mergeCell ref="B41:M41"/>
    <mergeCell ref="B2:Q3"/>
    <mergeCell ref="B4:Q4"/>
    <mergeCell ref="B5:Q5"/>
    <mergeCell ref="B6:Q6"/>
    <mergeCell ref="B7:Q7"/>
  </mergeCells>
  <conditionalFormatting sqref="Q14:Q27">
    <cfRule type="cellIs" dxfId="11" priority="1" operator="equal">
      <formula>"NÃO REALIZADO"</formula>
    </cfRule>
  </conditionalFormatting>
  <conditionalFormatting sqref="Q14:Q27">
    <cfRule type="cellIs" dxfId="10" priority="2" operator="equal">
      <formula>"EM ELABORAÇÃO"</formula>
    </cfRule>
  </conditionalFormatting>
  <conditionalFormatting sqref="Q14:Q27">
    <cfRule type="containsText" dxfId="9" priority="3" operator="containsText" text="&quot;REALIZADO&quot;">
      <formula>NOT(ISERROR(SEARCH(("""REALIZADO"""),(Q14))))</formula>
    </cfRule>
  </conditionalFormatting>
  <conditionalFormatting sqref="Q16:Q28">
    <cfRule type="cellIs" dxfId="8" priority="4" operator="equal">
      <formula>"NÃO REALIZADO"</formula>
    </cfRule>
  </conditionalFormatting>
  <conditionalFormatting sqref="Q16:Q28">
    <cfRule type="cellIs" dxfId="7" priority="5" operator="equal">
      <formula>"EM ELABORAÇÃO"</formula>
    </cfRule>
  </conditionalFormatting>
  <conditionalFormatting sqref="Q16:Q28">
    <cfRule type="containsText" dxfId="6" priority="6" operator="containsText" text="&quot;REALIZADO&quot;">
      <formula>NOT(ISERROR(SEARCH(("""REALIZADO"""),(Q16))))</formula>
    </cfRule>
  </conditionalFormatting>
  <dataValidations count="5">
    <dataValidation type="list" allowBlank="1" showInputMessage="1" showErrorMessage="1" prompt=" - " sqref="K14:K28 N14:N28" xr:uid="{00000000-0002-0000-0900-000000000000}">
      <formula1>$W$10:$W$13</formula1>
    </dataValidation>
    <dataValidation type="list" allowBlank="1" showInputMessage="1" showErrorMessage="1" prompt=" - " sqref="G14:H28" xr:uid="{00000000-0002-0000-0900-000001000000}">
      <formula1>$R$10:$R$14</formula1>
    </dataValidation>
    <dataValidation type="list" allowBlank="1" showInputMessage="1" showErrorMessage="1" prompt=" - " sqref="F14:F28" xr:uid="{00000000-0002-0000-0900-000002000000}">
      <formula1>$U$10:$U$14</formula1>
    </dataValidation>
    <dataValidation type="list" allowBlank="1" showInputMessage="1" showErrorMessage="1" prompt=" - " sqref="Q14:Q28" xr:uid="{00000000-0002-0000-0900-000003000000}">
      <formula1>$X$10:$X$12</formula1>
    </dataValidation>
    <dataValidation type="list" allowBlank="1" showInputMessage="1" showErrorMessage="1" prompt=" - " sqref="M14:M28 P14:P28" xr:uid="{00000000-0002-0000-0900-000004000000}">
      <formula1>$S$10:$S$11</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4"/>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107.5703125" customWidth="1"/>
    <col min="8" max="8" width="2.5703125" hidden="1"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2"/>
      <c r="B1" s="32"/>
      <c r="C1" s="32"/>
      <c r="D1" s="32"/>
      <c r="E1" s="32"/>
      <c r="F1" s="32"/>
      <c r="G1" s="34"/>
      <c r="H1" s="34"/>
      <c r="I1" s="34"/>
      <c r="J1" s="34"/>
      <c r="K1" s="32"/>
      <c r="L1" s="32"/>
      <c r="M1" s="32"/>
      <c r="N1" s="32"/>
      <c r="O1" s="32"/>
      <c r="P1" s="32"/>
      <c r="Q1" s="32"/>
      <c r="R1" s="32"/>
      <c r="S1" s="32"/>
      <c r="T1" s="32"/>
      <c r="U1" s="32"/>
      <c r="V1" s="32"/>
      <c r="W1" s="32"/>
      <c r="X1" s="32"/>
      <c r="Y1" s="32"/>
      <c r="Z1" s="32"/>
    </row>
    <row r="2" spans="1:26">
      <c r="A2" s="32"/>
      <c r="B2" s="370" t="s">
        <v>56</v>
      </c>
      <c r="C2" s="326"/>
      <c r="D2" s="326"/>
      <c r="E2" s="326"/>
      <c r="F2" s="326"/>
      <c r="G2" s="319"/>
      <c r="H2" s="34"/>
      <c r="I2" s="34"/>
      <c r="J2" s="34"/>
      <c r="K2" s="32"/>
      <c r="L2" s="32"/>
      <c r="M2" s="32"/>
      <c r="N2" s="32"/>
      <c r="O2" s="32"/>
      <c r="P2" s="32"/>
      <c r="Q2" s="32"/>
      <c r="R2" s="32"/>
      <c r="S2" s="32"/>
      <c r="T2" s="32"/>
      <c r="U2" s="32"/>
      <c r="V2" s="32"/>
      <c r="W2" s="32"/>
      <c r="X2" s="32"/>
      <c r="Y2" s="32"/>
      <c r="Z2" s="32"/>
    </row>
    <row r="3" spans="1:26" ht="40.5" customHeight="1">
      <c r="A3" s="32"/>
      <c r="B3" s="320"/>
      <c r="C3" s="330"/>
      <c r="D3" s="330"/>
      <c r="E3" s="330"/>
      <c r="F3" s="330"/>
      <c r="G3" s="321"/>
      <c r="H3" s="34"/>
      <c r="I3" s="34"/>
      <c r="J3" s="34"/>
      <c r="K3" s="32"/>
      <c r="L3" s="32"/>
      <c r="M3" s="32"/>
      <c r="N3" s="32"/>
      <c r="O3" s="32"/>
      <c r="P3" s="32"/>
      <c r="Q3" s="32"/>
      <c r="R3" s="32"/>
      <c r="S3" s="32"/>
      <c r="T3" s="32"/>
      <c r="U3" s="32"/>
      <c r="V3" s="32"/>
      <c r="W3" s="32"/>
      <c r="X3" s="32"/>
      <c r="Y3" s="32"/>
      <c r="Z3" s="32"/>
    </row>
    <row r="4" spans="1:26" ht="27" customHeight="1">
      <c r="A4" s="32"/>
      <c r="B4" s="371" t="s">
        <v>57</v>
      </c>
      <c r="C4" s="326"/>
      <c r="D4" s="326"/>
      <c r="E4" s="326"/>
      <c r="F4" s="326"/>
      <c r="G4" s="319"/>
      <c r="H4" s="34"/>
      <c r="I4" s="34"/>
      <c r="J4" s="34"/>
      <c r="K4" s="32"/>
      <c r="L4" s="32"/>
      <c r="M4" s="32"/>
      <c r="N4" s="32"/>
      <c r="O4" s="32"/>
      <c r="P4" s="32"/>
      <c r="Q4" s="32"/>
      <c r="R4" s="32"/>
      <c r="S4" s="32"/>
      <c r="T4" s="32"/>
      <c r="U4" s="32"/>
      <c r="V4" s="32"/>
      <c r="W4" s="32"/>
      <c r="X4" s="32"/>
      <c r="Y4" s="32"/>
      <c r="Z4" s="32"/>
    </row>
    <row r="5" spans="1:26" ht="34.5" customHeight="1">
      <c r="A5" s="32"/>
      <c r="B5" s="320"/>
      <c r="C5" s="330"/>
      <c r="D5" s="330"/>
      <c r="E5" s="330"/>
      <c r="F5" s="330"/>
      <c r="G5" s="321"/>
      <c r="H5" s="34"/>
      <c r="I5" s="34"/>
      <c r="J5" s="34"/>
      <c r="K5" s="32"/>
      <c r="L5" s="32"/>
      <c r="M5" s="32"/>
      <c r="N5" s="32"/>
      <c r="O5" s="32"/>
      <c r="P5" s="32"/>
      <c r="Q5" s="32"/>
      <c r="R5" s="32"/>
      <c r="S5" s="32"/>
      <c r="T5" s="32"/>
      <c r="U5" s="32"/>
      <c r="V5" s="32"/>
      <c r="W5" s="32"/>
      <c r="X5" s="32"/>
      <c r="Y5" s="32"/>
      <c r="Z5" s="32"/>
    </row>
    <row r="6" spans="1:26" ht="18" customHeight="1">
      <c r="A6" s="32"/>
      <c r="B6" s="36"/>
      <c r="C6" s="36"/>
      <c r="D6" s="36"/>
      <c r="E6" s="36"/>
      <c r="F6" s="36"/>
      <c r="G6" s="36"/>
      <c r="H6" s="34"/>
      <c r="I6" s="34"/>
      <c r="J6" s="34"/>
      <c r="K6" s="32"/>
      <c r="L6" s="32"/>
      <c r="M6" s="32"/>
      <c r="N6" s="32"/>
      <c r="O6" s="32"/>
      <c r="P6" s="32"/>
      <c r="Q6" s="32"/>
      <c r="R6" s="32"/>
      <c r="S6" s="32"/>
      <c r="T6" s="32"/>
      <c r="U6" s="32"/>
      <c r="V6" s="32"/>
      <c r="W6" s="32"/>
      <c r="X6" s="32"/>
      <c r="Y6" s="32"/>
      <c r="Z6" s="32"/>
    </row>
    <row r="7" spans="1:26" ht="73.5" customHeight="1">
      <c r="A7" s="32"/>
      <c r="B7" s="372" t="s">
        <v>54</v>
      </c>
      <c r="C7" s="332"/>
      <c r="D7" s="332"/>
      <c r="E7" s="332"/>
      <c r="F7" s="332"/>
      <c r="G7" s="306"/>
      <c r="H7" s="34"/>
      <c r="I7" s="34"/>
      <c r="J7" s="34"/>
      <c r="K7" s="32"/>
      <c r="L7" s="32"/>
      <c r="M7" s="37" t="s">
        <v>58</v>
      </c>
      <c r="N7" s="32" t="s">
        <v>59</v>
      </c>
      <c r="O7" s="32"/>
      <c r="P7" s="32"/>
      <c r="Q7" s="32"/>
      <c r="R7" s="32"/>
      <c r="S7" s="32"/>
      <c r="T7" s="32"/>
      <c r="U7" s="32"/>
      <c r="V7" s="32"/>
      <c r="W7" s="32"/>
      <c r="X7" s="32"/>
      <c r="Y7" s="32"/>
      <c r="Z7" s="32"/>
    </row>
    <row r="8" spans="1:26" ht="91.5" customHeight="1">
      <c r="A8" s="32"/>
      <c r="B8" s="372" t="s">
        <v>811</v>
      </c>
      <c r="C8" s="332"/>
      <c r="D8" s="306"/>
      <c r="E8" s="336"/>
      <c r="F8" s="332"/>
      <c r="G8" s="306"/>
      <c r="H8" s="34"/>
      <c r="I8" s="34"/>
      <c r="J8" s="34"/>
      <c r="K8" s="32"/>
      <c r="L8" s="32"/>
      <c r="M8" s="37" t="s">
        <v>61</v>
      </c>
      <c r="N8" s="32" t="s">
        <v>62</v>
      </c>
      <c r="O8" s="32"/>
      <c r="P8" s="32"/>
      <c r="Q8" s="32"/>
      <c r="R8" s="32"/>
      <c r="S8" s="32"/>
      <c r="T8" s="32"/>
      <c r="U8" s="32"/>
      <c r="V8" s="32"/>
      <c r="W8" s="32"/>
      <c r="X8" s="32"/>
      <c r="Y8" s="32"/>
      <c r="Z8" s="32"/>
    </row>
    <row r="9" spans="1:26">
      <c r="A9" s="32"/>
      <c r="B9" s="32"/>
      <c r="C9" s="32"/>
      <c r="D9" s="32"/>
      <c r="E9" s="32"/>
      <c r="F9" s="32"/>
      <c r="G9" s="34"/>
      <c r="H9" s="34"/>
      <c r="I9" s="34"/>
      <c r="J9" s="34"/>
      <c r="K9" s="32"/>
      <c r="L9" s="32"/>
      <c r="M9" s="32"/>
      <c r="N9" s="32" t="s">
        <v>63</v>
      </c>
      <c r="O9" s="32"/>
      <c r="P9" s="32"/>
      <c r="Q9" s="32"/>
      <c r="R9" s="32"/>
      <c r="S9" s="32"/>
      <c r="T9" s="32"/>
      <c r="U9" s="32"/>
      <c r="V9" s="32"/>
      <c r="W9" s="32"/>
      <c r="X9" s="32"/>
      <c r="Y9" s="32"/>
      <c r="Z9" s="32"/>
    </row>
    <row r="10" spans="1:26" ht="28.5" customHeight="1">
      <c r="A10" s="32"/>
      <c r="B10" s="32"/>
      <c r="C10" s="38"/>
      <c r="D10" s="38"/>
      <c r="E10" s="38"/>
      <c r="F10" s="32"/>
      <c r="G10" s="34"/>
      <c r="H10" s="34"/>
      <c r="I10" s="34"/>
      <c r="J10" s="34"/>
      <c r="K10" s="32"/>
      <c r="L10" s="32"/>
      <c r="M10" s="32"/>
      <c r="N10" s="32" t="s">
        <v>64</v>
      </c>
      <c r="O10" s="32"/>
      <c r="P10" s="32"/>
      <c r="Q10" s="32"/>
      <c r="R10" s="32"/>
      <c r="S10" s="32"/>
      <c r="T10" s="32"/>
      <c r="U10" s="32"/>
      <c r="V10" s="32"/>
      <c r="W10" s="32"/>
      <c r="X10" s="32"/>
      <c r="Y10" s="32"/>
      <c r="Z10" s="32"/>
    </row>
    <row r="11" spans="1:26" ht="78.75" customHeight="1">
      <c r="A11" s="39"/>
      <c r="B11" s="40" t="s">
        <v>65</v>
      </c>
      <c r="C11" s="40" t="s">
        <v>66</v>
      </c>
      <c r="D11" s="40" t="s">
        <v>67</v>
      </c>
      <c r="E11" s="40" t="s">
        <v>68</v>
      </c>
      <c r="F11" s="41" t="s">
        <v>69</v>
      </c>
      <c r="G11" s="40" t="s">
        <v>70</v>
      </c>
      <c r="H11" s="39"/>
      <c r="I11" s="39"/>
      <c r="J11" s="39"/>
      <c r="K11" s="39"/>
      <c r="L11" s="39"/>
      <c r="M11" s="39"/>
      <c r="N11" s="39" t="s">
        <v>71</v>
      </c>
      <c r="O11" s="39"/>
      <c r="P11" s="39"/>
      <c r="Q11" s="39"/>
      <c r="R11" s="39"/>
      <c r="S11" s="39"/>
      <c r="T11" s="39"/>
      <c r="U11" s="39"/>
      <c r="V11" s="39"/>
      <c r="W11" s="39"/>
      <c r="X11" s="39"/>
      <c r="Y11" s="42"/>
      <c r="Z11" s="42"/>
    </row>
    <row r="12" spans="1:26" ht="135" customHeight="1">
      <c r="A12" s="274"/>
      <c r="B12" s="376" t="s">
        <v>812</v>
      </c>
      <c r="C12" s="55">
        <v>45413</v>
      </c>
      <c r="D12" s="55" t="s">
        <v>74</v>
      </c>
      <c r="E12" s="55" t="s">
        <v>75</v>
      </c>
      <c r="F12" s="55" t="s">
        <v>34</v>
      </c>
      <c r="G12" s="55" t="s">
        <v>813</v>
      </c>
      <c r="H12" s="34"/>
      <c r="I12" s="34"/>
      <c r="J12" s="34"/>
      <c r="K12" s="34"/>
      <c r="L12" s="34"/>
      <c r="M12" s="34"/>
      <c r="N12" s="34"/>
      <c r="O12" s="34"/>
      <c r="P12" s="34"/>
      <c r="Q12" s="34"/>
      <c r="R12" s="34"/>
      <c r="S12" s="34"/>
      <c r="T12" s="34"/>
      <c r="U12" s="34"/>
      <c r="V12" s="34"/>
      <c r="W12" s="34"/>
      <c r="X12" s="34"/>
      <c r="Y12" s="42"/>
      <c r="Z12" s="42"/>
    </row>
    <row r="13" spans="1:26" ht="193.5" customHeight="1">
      <c r="A13" s="274"/>
      <c r="B13" s="308"/>
      <c r="C13" s="55">
        <v>45413</v>
      </c>
      <c r="D13" s="45" t="s">
        <v>74</v>
      </c>
      <c r="E13" s="55" t="s">
        <v>75</v>
      </c>
      <c r="F13" s="55" t="s">
        <v>34</v>
      </c>
      <c r="G13" s="55" t="s">
        <v>814</v>
      </c>
      <c r="H13" s="34"/>
      <c r="I13" s="34"/>
      <c r="J13" s="34"/>
      <c r="K13" s="34"/>
      <c r="L13" s="34"/>
      <c r="M13" s="34"/>
      <c r="N13" s="34"/>
      <c r="O13" s="34"/>
      <c r="P13" s="34"/>
      <c r="Q13" s="34"/>
      <c r="R13" s="34"/>
      <c r="S13" s="34"/>
      <c r="T13" s="34"/>
      <c r="U13" s="34"/>
      <c r="V13" s="34"/>
      <c r="W13" s="34"/>
      <c r="X13" s="34"/>
      <c r="Y13" s="42"/>
      <c r="Z13" s="42"/>
    </row>
    <row r="14" spans="1:26" ht="96" customHeight="1">
      <c r="A14" s="43">
        <v>1</v>
      </c>
      <c r="B14" s="309"/>
      <c r="C14" s="55">
        <v>45413</v>
      </c>
      <c r="D14" s="45" t="s">
        <v>74</v>
      </c>
      <c r="E14" s="55" t="s">
        <v>75</v>
      </c>
      <c r="F14" s="55" t="s">
        <v>577</v>
      </c>
      <c r="G14" s="55" t="s">
        <v>815</v>
      </c>
      <c r="H14" s="34"/>
      <c r="I14" s="34"/>
      <c r="J14" s="34"/>
      <c r="K14" s="34"/>
      <c r="L14" s="34"/>
      <c r="M14" s="34"/>
      <c r="N14" s="34"/>
      <c r="O14" s="34"/>
      <c r="P14" s="34"/>
      <c r="Q14" s="34"/>
      <c r="R14" s="34"/>
      <c r="S14" s="34"/>
      <c r="T14" s="34"/>
      <c r="U14" s="34"/>
      <c r="V14" s="34"/>
      <c r="W14" s="34"/>
      <c r="X14" s="34"/>
      <c r="Y14" s="42"/>
      <c r="Z14" s="42"/>
    </row>
    <row r="15" spans="1:26" ht="69.75">
      <c r="A15" s="43">
        <v>2</v>
      </c>
      <c r="B15" s="44" t="s">
        <v>816</v>
      </c>
      <c r="C15" s="55">
        <v>45413</v>
      </c>
      <c r="D15" s="45" t="s">
        <v>74</v>
      </c>
      <c r="E15" s="45" t="s">
        <v>615</v>
      </c>
      <c r="F15" s="45" t="s">
        <v>577</v>
      </c>
      <c r="G15" s="45"/>
      <c r="H15" s="34"/>
      <c r="I15" s="34"/>
      <c r="J15" s="34"/>
      <c r="K15" s="34"/>
      <c r="L15" s="34"/>
      <c r="M15" s="34"/>
      <c r="N15" s="34"/>
      <c r="O15" s="34"/>
      <c r="P15" s="34"/>
      <c r="Q15" s="34"/>
      <c r="R15" s="34"/>
      <c r="S15" s="34"/>
      <c r="T15" s="34"/>
      <c r="U15" s="34"/>
      <c r="V15" s="34"/>
      <c r="W15" s="34"/>
      <c r="X15" s="34"/>
      <c r="Y15" s="42"/>
      <c r="Z15" s="42"/>
    </row>
    <row r="16" spans="1:26" ht="69.75">
      <c r="A16" s="43">
        <v>3</v>
      </c>
      <c r="B16" s="44" t="s">
        <v>817</v>
      </c>
      <c r="C16" s="55">
        <v>44531</v>
      </c>
      <c r="D16" s="45" t="s">
        <v>74</v>
      </c>
      <c r="E16" s="45" t="s">
        <v>75</v>
      </c>
      <c r="F16" s="45" t="s">
        <v>76</v>
      </c>
      <c r="G16" s="45" t="s">
        <v>818</v>
      </c>
      <c r="H16" s="34"/>
      <c r="I16" s="34"/>
      <c r="J16" s="34"/>
      <c r="K16" s="34"/>
      <c r="L16" s="34"/>
      <c r="M16" s="34"/>
      <c r="N16" s="34"/>
      <c r="O16" s="34"/>
      <c r="P16" s="34"/>
      <c r="Q16" s="34"/>
      <c r="R16" s="34"/>
      <c r="S16" s="34"/>
      <c r="T16" s="34"/>
      <c r="U16" s="34"/>
      <c r="V16" s="34"/>
      <c r="W16" s="34"/>
      <c r="X16" s="34"/>
      <c r="Y16" s="42"/>
      <c r="Z16" s="42"/>
    </row>
    <row r="17" spans="1:26" ht="73.5" customHeight="1">
      <c r="A17" s="43">
        <v>4</v>
      </c>
      <c r="B17" s="44" t="s">
        <v>819</v>
      </c>
      <c r="C17" s="55">
        <v>45413</v>
      </c>
      <c r="D17" s="45" t="s">
        <v>74</v>
      </c>
      <c r="E17" s="45" t="s">
        <v>628</v>
      </c>
      <c r="F17" s="45" t="s">
        <v>34</v>
      </c>
      <c r="G17" s="45"/>
      <c r="H17" s="34"/>
      <c r="I17" s="34"/>
      <c r="J17" s="34"/>
      <c r="K17" s="34"/>
      <c r="L17" s="34"/>
      <c r="M17" s="34"/>
      <c r="N17" s="34" t="s">
        <v>693</v>
      </c>
      <c r="O17" s="34"/>
      <c r="P17" s="34"/>
      <c r="Q17" s="34"/>
      <c r="R17" s="34"/>
      <c r="S17" s="34"/>
      <c r="T17" s="34"/>
      <c r="U17" s="34"/>
      <c r="V17" s="34"/>
      <c r="W17" s="34"/>
      <c r="X17" s="34"/>
      <c r="Y17" s="42"/>
      <c r="Z17" s="42"/>
    </row>
    <row r="18" spans="1:26" ht="150" customHeight="1">
      <c r="A18" s="43">
        <v>5</v>
      </c>
      <c r="B18" s="44" t="s">
        <v>820</v>
      </c>
      <c r="C18" s="55">
        <v>45413</v>
      </c>
      <c r="D18" s="45" t="s">
        <v>74</v>
      </c>
      <c r="E18" s="55" t="s">
        <v>75</v>
      </c>
      <c r="F18" s="55" t="s">
        <v>577</v>
      </c>
      <c r="G18" s="55" t="s">
        <v>821</v>
      </c>
      <c r="H18" s="34"/>
      <c r="I18" s="34"/>
      <c r="J18" s="34"/>
      <c r="K18" s="34"/>
      <c r="L18" s="34"/>
      <c r="M18" s="34"/>
      <c r="N18" s="34" t="s">
        <v>696</v>
      </c>
      <c r="O18" s="34"/>
      <c r="P18" s="34"/>
      <c r="Q18" s="34"/>
      <c r="R18" s="34"/>
      <c r="S18" s="34"/>
      <c r="T18" s="34"/>
      <c r="U18" s="34"/>
      <c r="V18" s="34"/>
      <c r="W18" s="34"/>
      <c r="X18" s="34"/>
      <c r="Y18" s="42"/>
      <c r="Z18" s="42"/>
    </row>
    <row r="19" spans="1:26" ht="57" customHeight="1">
      <c r="A19" s="43">
        <v>6</v>
      </c>
      <c r="B19" s="44" t="s">
        <v>822</v>
      </c>
      <c r="C19" s="55">
        <v>45413</v>
      </c>
      <c r="D19" s="45" t="s">
        <v>74</v>
      </c>
      <c r="E19" s="45" t="s">
        <v>628</v>
      </c>
      <c r="F19" s="45" t="s">
        <v>577</v>
      </c>
      <c r="G19" s="45"/>
      <c r="H19" s="34"/>
      <c r="I19" s="34"/>
      <c r="J19" s="34"/>
      <c r="K19" s="34"/>
      <c r="L19" s="34"/>
      <c r="M19" s="34"/>
      <c r="N19" s="34" t="s">
        <v>696</v>
      </c>
      <c r="O19" s="34"/>
      <c r="P19" s="34"/>
      <c r="Q19" s="34"/>
      <c r="R19" s="34"/>
      <c r="S19" s="34"/>
      <c r="T19" s="34"/>
      <c r="U19" s="34"/>
      <c r="V19" s="34"/>
      <c r="W19" s="34"/>
      <c r="X19" s="34"/>
      <c r="Y19" s="42"/>
      <c r="Z19" s="42"/>
    </row>
    <row r="20" spans="1:26" ht="57" customHeight="1">
      <c r="A20" s="43">
        <v>7</v>
      </c>
      <c r="B20" s="44" t="s">
        <v>823</v>
      </c>
      <c r="C20" s="55">
        <v>45413</v>
      </c>
      <c r="D20" s="45" t="s">
        <v>74</v>
      </c>
      <c r="E20" s="45" t="s">
        <v>615</v>
      </c>
      <c r="F20" s="45" t="s">
        <v>34</v>
      </c>
      <c r="G20" s="45"/>
      <c r="H20" s="34"/>
      <c r="I20" s="34"/>
      <c r="J20" s="34"/>
      <c r="K20" s="34"/>
      <c r="L20" s="34"/>
      <c r="M20" s="34"/>
      <c r="N20" s="34"/>
      <c r="O20" s="34"/>
      <c r="P20" s="34"/>
      <c r="Q20" s="34"/>
      <c r="R20" s="34"/>
      <c r="S20" s="34"/>
      <c r="T20" s="34"/>
      <c r="U20" s="34"/>
      <c r="V20" s="34"/>
      <c r="W20" s="34"/>
      <c r="X20" s="34"/>
      <c r="Y20" s="42"/>
      <c r="Z20" s="42"/>
    </row>
    <row r="21" spans="1:26" ht="57" customHeight="1">
      <c r="A21" s="244">
        <v>8</v>
      </c>
      <c r="B21" s="245" t="s">
        <v>824</v>
      </c>
      <c r="C21" s="275">
        <v>45413</v>
      </c>
      <c r="D21" s="276" t="s">
        <v>74</v>
      </c>
      <c r="E21" s="276" t="s">
        <v>825</v>
      </c>
      <c r="F21" s="276" t="s">
        <v>577</v>
      </c>
      <c r="G21" s="276"/>
      <c r="H21" s="277"/>
      <c r="I21" s="277"/>
      <c r="J21" s="277"/>
      <c r="K21" s="277"/>
      <c r="L21" s="277"/>
      <c r="M21" s="277"/>
      <c r="N21" s="277"/>
      <c r="O21" s="277"/>
      <c r="P21" s="277"/>
      <c r="Q21" s="277"/>
      <c r="R21" s="277"/>
      <c r="S21" s="277"/>
      <c r="T21" s="277"/>
      <c r="U21" s="277"/>
      <c r="V21" s="277"/>
      <c r="W21" s="277"/>
      <c r="X21" s="277"/>
      <c r="Y21" s="278"/>
      <c r="Z21" s="278"/>
    </row>
    <row r="22" spans="1:26" ht="57" customHeight="1">
      <c r="A22" s="43">
        <v>9</v>
      </c>
      <c r="B22" s="44" t="s">
        <v>826</v>
      </c>
      <c r="C22" s="55">
        <v>45413</v>
      </c>
      <c r="D22" s="45"/>
      <c r="E22" s="45" t="s">
        <v>615</v>
      </c>
      <c r="F22" s="45" t="s">
        <v>577</v>
      </c>
      <c r="G22" s="45"/>
      <c r="H22" s="34"/>
      <c r="I22" s="34"/>
      <c r="J22" s="34"/>
      <c r="K22" s="34"/>
      <c r="L22" s="34"/>
      <c r="M22" s="34"/>
      <c r="N22" s="34"/>
      <c r="O22" s="34"/>
      <c r="P22" s="34"/>
      <c r="Q22" s="34"/>
      <c r="R22" s="34"/>
      <c r="S22" s="34"/>
      <c r="T22" s="34"/>
      <c r="U22" s="34"/>
      <c r="V22" s="34"/>
      <c r="W22" s="34"/>
      <c r="X22" s="34"/>
      <c r="Y22" s="42"/>
      <c r="Z22" s="42"/>
    </row>
    <row r="23" spans="1:26" ht="57" customHeight="1">
      <c r="A23" s="43">
        <v>10</v>
      </c>
      <c r="B23" s="44" t="s">
        <v>827</v>
      </c>
      <c r="C23" s="55">
        <v>45413</v>
      </c>
      <c r="D23" s="45" t="s">
        <v>74</v>
      </c>
      <c r="E23" s="45" t="s">
        <v>615</v>
      </c>
      <c r="F23" s="45" t="s">
        <v>34</v>
      </c>
      <c r="G23" s="45"/>
      <c r="H23" s="34"/>
      <c r="I23" s="34"/>
      <c r="J23" s="34"/>
      <c r="K23" s="34"/>
      <c r="L23" s="34"/>
      <c r="M23" s="34"/>
      <c r="N23" s="34"/>
      <c r="O23" s="34"/>
      <c r="P23" s="34"/>
      <c r="Q23" s="34"/>
      <c r="R23" s="34"/>
      <c r="S23" s="34"/>
      <c r="T23" s="34"/>
      <c r="U23" s="34"/>
      <c r="V23" s="34"/>
      <c r="W23" s="34"/>
      <c r="X23" s="34"/>
      <c r="Y23" s="42"/>
      <c r="Z23" s="42"/>
    </row>
    <row r="24" spans="1:26" ht="57" customHeight="1">
      <c r="A24" s="43">
        <v>11</v>
      </c>
      <c r="B24" s="44" t="s">
        <v>828</v>
      </c>
      <c r="C24" s="55">
        <v>45413</v>
      </c>
      <c r="D24" s="45" t="s">
        <v>74</v>
      </c>
      <c r="E24" s="45" t="s">
        <v>628</v>
      </c>
      <c r="F24" s="45" t="s">
        <v>34</v>
      </c>
      <c r="G24" s="45"/>
      <c r="H24" s="34"/>
      <c r="I24" s="34"/>
      <c r="J24" s="34"/>
      <c r="K24" s="34"/>
      <c r="L24" s="34"/>
      <c r="M24" s="34"/>
      <c r="N24" s="34"/>
      <c r="O24" s="34"/>
      <c r="P24" s="34"/>
      <c r="Q24" s="34"/>
      <c r="R24" s="34"/>
      <c r="S24" s="34"/>
      <c r="T24" s="34"/>
      <c r="U24" s="34"/>
      <c r="V24" s="34"/>
      <c r="W24" s="34"/>
      <c r="X24" s="34"/>
      <c r="Y24" s="42"/>
      <c r="Z24" s="42"/>
    </row>
    <row r="25" spans="1:26" ht="57" customHeight="1">
      <c r="A25" s="43">
        <v>12</v>
      </c>
      <c r="B25" s="44" t="s">
        <v>829</v>
      </c>
      <c r="C25" s="55">
        <v>45413</v>
      </c>
      <c r="D25" s="45" t="s">
        <v>74</v>
      </c>
      <c r="E25" s="45" t="s">
        <v>628</v>
      </c>
      <c r="F25" s="45" t="s">
        <v>34</v>
      </c>
      <c r="G25" s="55"/>
      <c r="H25" s="34"/>
      <c r="I25" s="34"/>
      <c r="J25" s="34"/>
      <c r="K25" s="34"/>
      <c r="L25" s="34"/>
      <c r="M25" s="34"/>
      <c r="N25" s="34"/>
      <c r="O25" s="34"/>
      <c r="P25" s="34"/>
      <c r="Q25" s="34"/>
      <c r="R25" s="34"/>
      <c r="S25" s="34"/>
      <c r="T25" s="34"/>
      <c r="U25" s="34"/>
      <c r="V25" s="34"/>
      <c r="W25" s="34"/>
      <c r="X25" s="34"/>
      <c r="Y25" s="42"/>
      <c r="Z25" s="42"/>
    </row>
    <row r="26" spans="1:26" ht="66" customHeight="1">
      <c r="A26" s="43">
        <v>13</v>
      </c>
      <c r="B26" s="44" t="s">
        <v>830</v>
      </c>
      <c r="C26" s="55">
        <v>45413</v>
      </c>
      <c r="D26" s="45" t="s">
        <v>74</v>
      </c>
      <c r="E26" s="45" t="s">
        <v>628</v>
      </c>
      <c r="F26" s="45" t="s">
        <v>577</v>
      </c>
      <c r="G26" s="55"/>
      <c r="H26" s="34"/>
      <c r="I26" s="32"/>
      <c r="J26" s="32"/>
      <c r="K26" s="32"/>
      <c r="L26" s="32"/>
      <c r="M26" s="32"/>
      <c r="N26" s="34"/>
      <c r="O26" s="32"/>
      <c r="P26" s="32"/>
      <c r="Q26" s="32"/>
      <c r="R26" s="32"/>
      <c r="S26" s="32"/>
      <c r="T26" s="32"/>
      <c r="U26" s="32"/>
      <c r="V26" s="32"/>
      <c r="W26" s="32"/>
      <c r="X26" s="32"/>
      <c r="Y26" s="42"/>
      <c r="Z26" s="42"/>
    </row>
    <row r="27" spans="1:26" ht="75" customHeight="1">
      <c r="A27" s="43">
        <v>14</v>
      </c>
      <c r="B27" s="44" t="s">
        <v>831</v>
      </c>
      <c r="C27" s="55">
        <v>45413</v>
      </c>
      <c r="D27" s="45" t="s">
        <v>74</v>
      </c>
      <c r="E27" s="45" t="s">
        <v>615</v>
      </c>
      <c r="F27" s="45" t="s">
        <v>577</v>
      </c>
      <c r="G27" s="55"/>
      <c r="H27" s="34"/>
      <c r="I27" s="32"/>
      <c r="J27" s="32"/>
      <c r="K27" s="32"/>
      <c r="L27" s="32"/>
      <c r="M27" s="32"/>
      <c r="N27" s="34"/>
      <c r="O27" s="32"/>
      <c r="P27" s="32"/>
      <c r="Q27" s="32"/>
      <c r="R27" s="32"/>
      <c r="S27" s="32"/>
      <c r="T27" s="32"/>
      <c r="U27" s="32"/>
      <c r="V27" s="32"/>
      <c r="W27" s="32"/>
      <c r="X27" s="32"/>
      <c r="Y27" s="42"/>
      <c r="Z27" s="42"/>
    </row>
    <row r="28" spans="1:26" ht="57" customHeight="1">
      <c r="A28" s="43">
        <v>15</v>
      </c>
      <c r="B28" s="44" t="s">
        <v>832</v>
      </c>
      <c r="C28" s="55">
        <v>45413</v>
      </c>
      <c r="D28" s="45" t="s">
        <v>74</v>
      </c>
      <c r="E28" s="45" t="s">
        <v>82</v>
      </c>
      <c r="F28" s="45" t="s">
        <v>577</v>
      </c>
      <c r="G28" s="55"/>
      <c r="H28" s="34"/>
      <c r="I28" s="32"/>
      <c r="J28" s="32"/>
      <c r="K28" s="32"/>
      <c r="L28" s="32"/>
      <c r="M28" s="32"/>
      <c r="N28" s="34"/>
      <c r="O28" s="32"/>
      <c r="P28" s="32"/>
      <c r="Q28" s="32"/>
      <c r="R28" s="32"/>
      <c r="S28" s="32"/>
      <c r="T28" s="32"/>
      <c r="U28" s="32"/>
      <c r="V28" s="32"/>
      <c r="W28" s="32"/>
      <c r="X28" s="32"/>
      <c r="Y28" s="42"/>
      <c r="Z28" s="42"/>
    </row>
    <row r="29" spans="1:26" ht="43.5" customHeight="1">
      <c r="A29" s="43">
        <v>16</v>
      </c>
      <c r="B29" s="44" t="s">
        <v>833</v>
      </c>
      <c r="C29" s="55">
        <v>45413</v>
      </c>
      <c r="D29" s="45" t="s">
        <v>74</v>
      </c>
      <c r="E29" s="45" t="s">
        <v>82</v>
      </c>
      <c r="F29" s="45" t="s">
        <v>577</v>
      </c>
      <c r="G29" s="55"/>
      <c r="H29" s="34"/>
      <c r="I29" s="32"/>
      <c r="J29" s="32"/>
      <c r="K29" s="32"/>
      <c r="L29" s="32"/>
      <c r="M29" s="32"/>
      <c r="N29" s="34"/>
      <c r="O29" s="32"/>
      <c r="P29" s="32"/>
      <c r="Q29" s="32"/>
      <c r="R29" s="32"/>
      <c r="S29" s="32"/>
      <c r="T29" s="32"/>
      <c r="U29" s="32"/>
      <c r="V29" s="32"/>
      <c r="W29" s="32"/>
      <c r="X29" s="32"/>
      <c r="Y29" s="42"/>
      <c r="Z29" s="42"/>
    </row>
    <row r="30" spans="1:26" ht="58.5" customHeight="1">
      <c r="A30" s="43">
        <v>17</v>
      </c>
      <c r="B30" s="44" t="s">
        <v>834</v>
      </c>
      <c r="C30" s="55">
        <v>45413</v>
      </c>
      <c r="D30" s="45" t="s">
        <v>74</v>
      </c>
      <c r="E30" s="45" t="s">
        <v>82</v>
      </c>
      <c r="F30" s="45" t="s">
        <v>34</v>
      </c>
      <c r="G30" s="55"/>
      <c r="H30" s="34"/>
      <c r="I30" s="32"/>
      <c r="J30" s="32"/>
      <c r="K30" s="32"/>
      <c r="L30" s="32"/>
      <c r="M30" s="32"/>
      <c r="N30" s="34"/>
      <c r="O30" s="32"/>
      <c r="P30" s="32"/>
      <c r="Q30" s="32"/>
      <c r="R30" s="32"/>
      <c r="S30" s="32"/>
      <c r="T30" s="32"/>
      <c r="U30" s="32"/>
      <c r="V30" s="32"/>
      <c r="W30" s="32"/>
      <c r="X30" s="32"/>
      <c r="Y30" s="42"/>
      <c r="Z30" s="42"/>
    </row>
    <row r="31" spans="1:26" ht="58.5" customHeight="1">
      <c r="A31" s="43">
        <v>18</v>
      </c>
      <c r="B31" s="44" t="s">
        <v>835</v>
      </c>
      <c r="C31" s="55" t="s">
        <v>836</v>
      </c>
      <c r="D31" s="55" t="s">
        <v>74</v>
      </c>
      <c r="E31" s="55" t="s">
        <v>146</v>
      </c>
      <c r="F31" s="45" t="s">
        <v>577</v>
      </c>
      <c r="G31" s="55" t="s">
        <v>837</v>
      </c>
      <c r="H31" s="34"/>
      <c r="I31" s="32"/>
      <c r="J31" s="32"/>
      <c r="K31" s="32"/>
      <c r="L31" s="32"/>
      <c r="M31" s="32"/>
      <c r="N31" s="34"/>
      <c r="O31" s="32"/>
      <c r="P31" s="32"/>
      <c r="Q31" s="32"/>
      <c r="R31" s="32"/>
      <c r="S31" s="32"/>
      <c r="T31" s="32"/>
      <c r="U31" s="32"/>
      <c r="V31" s="32"/>
      <c r="W31" s="32"/>
      <c r="X31" s="32"/>
      <c r="Y31" s="42"/>
      <c r="Z31" s="42"/>
    </row>
    <row r="32" spans="1:26" ht="28.5" customHeight="1">
      <c r="A32" s="32"/>
      <c r="B32" s="32"/>
      <c r="C32" s="38"/>
      <c r="D32" s="77"/>
      <c r="E32" s="34"/>
      <c r="F32" s="34"/>
      <c r="G32" s="34"/>
      <c r="H32" s="34"/>
      <c r="I32" s="32"/>
      <c r="J32" s="32"/>
      <c r="K32" s="32"/>
      <c r="L32" s="32"/>
      <c r="M32" s="32"/>
      <c r="N32" s="34" t="s">
        <v>601</v>
      </c>
      <c r="O32" s="32"/>
      <c r="P32" s="32"/>
      <c r="Q32" s="32"/>
      <c r="R32" s="32"/>
      <c r="S32" s="32"/>
      <c r="T32" s="32"/>
      <c r="U32" s="32"/>
      <c r="V32" s="32"/>
      <c r="W32" s="32"/>
      <c r="X32" s="32"/>
      <c r="Y32" s="42"/>
      <c r="Z32" s="42"/>
    </row>
    <row r="33" spans="1:26" ht="28.5" customHeight="1">
      <c r="A33" s="32"/>
      <c r="B33" s="193" t="s">
        <v>227</v>
      </c>
      <c r="C33" s="71"/>
      <c r="D33" s="72"/>
      <c r="E33" s="34"/>
      <c r="F33" s="34"/>
      <c r="G33" s="34"/>
      <c r="H33" s="34"/>
      <c r="I33" s="32"/>
      <c r="J33" s="32"/>
      <c r="K33" s="32"/>
      <c r="L33" s="32"/>
      <c r="M33" s="32"/>
      <c r="N33" s="34" t="s">
        <v>634</v>
      </c>
      <c r="O33" s="32"/>
      <c r="P33" s="32"/>
      <c r="Q33" s="32"/>
      <c r="R33" s="32"/>
      <c r="S33" s="32"/>
      <c r="T33" s="32"/>
      <c r="U33" s="32"/>
      <c r="V33" s="32"/>
      <c r="W33" s="32"/>
      <c r="X33" s="32"/>
      <c r="Y33" s="42"/>
      <c r="Z33" s="42"/>
    </row>
    <row r="34" spans="1:26" ht="28.5" customHeight="1">
      <c r="A34" s="32"/>
      <c r="B34" s="194" t="s">
        <v>228</v>
      </c>
      <c r="C34" s="74"/>
      <c r="D34" s="32"/>
      <c r="E34" s="34"/>
      <c r="F34" s="34"/>
      <c r="G34" s="34"/>
      <c r="H34" s="34"/>
      <c r="I34" s="32"/>
      <c r="J34" s="32"/>
      <c r="K34" s="32"/>
      <c r="L34" s="32"/>
      <c r="M34" s="32"/>
      <c r="N34" s="34" t="s">
        <v>226</v>
      </c>
      <c r="O34" s="32"/>
      <c r="P34" s="32"/>
      <c r="Q34" s="32"/>
      <c r="R34" s="32"/>
      <c r="S34" s="32"/>
      <c r="T34" s="32"/>
      <c r="U34" s="32"/>
      <c r="V34" s="32"/>
      <c r="W34" s="32"/>
      <c r="X34" s="32"/>
      <c r="Y34" s="42"/>
      <c r="Z34" s="42"/>
    </row>
    <row r="35" spans="1:26" ht="28.5" customHeight="1">
      <c r="A35" s="32"/>
      <c r="B35" s="195" t="s">
        <v>229</v>
      </c>
      <c r="C35" s="76"/>
      <c r="D35" s="77"/>
      <c r="E35" s="34"/>
      <c r="F35" s="34"/>
      <c r="G35" s="34"/>
      <c r="H35" s="34"/>
      <c r="I35" s="32"/>
      <c r="J35" s="32"/>
      <c r="K35" s="32"/>
      <c r="L35" s="32"/>
      <c r="M35" s="32"/>
      <c r="N35" s="32"/>
      <c r="O35" s="32"/>
      <c r="P35" s="32"/>
      <c r="Q35" s="32"/>
      <c r="R35" s="32"/>
      <c r="S35" s="32"/>
      <c r="T35" s="32"/>
      <c r="U35" s="32"/>
      <c r="V35" s="32"/>
      <c r="W35" s="32"/>
      <c r="X35" s="32"/>
      <c r="Y35" s="42"/>
      <c r="Z35" s="42"/>
    </row>
    <row r="36" spans="1:26" ht="28.5" customHeight="1">
      <c r="A36" s="32"/>
      <c r="B36" s="196"/>
      <c r="C36" s="38"/>
      <c r="D36" s="77"/>
      <c r="E36" s="34"/>
      <c r="F36" s="34"/>
      <c r="G36" s="34"/>
      <c r="H36" s="34"/>
      <c r="I36" s="32"/>
      <c r="J36" s="32"/>
      <c r="K36" s="32"/>
      <c r="L36" s="32"/>
      <c r="M36" s="32"/>
      <c r="N36" s="32"/>
      <c r="O36" s="32"/>
      <c r="P36" s="32"/>
      <c r="Q36" s="32"/>
      <c r="R36" s="32"/>
      <c r="S36" s="32"/>
      <c r="T36" s="32"/>
      <c r="U36" s="32"/>
      <c r="V36" s="32"/>
      <c r="W36" s="32"/>
      <c r="X36" s="32"/>
      <c r="Y36" s="42"/>
      <c r="Z36" s="42"/>
    </row>
    <row r="37" spans="1:26" ht="28.5" customHeight="1">
      <c r="A37" s="32"/>
      <c r="B37" s="196"/>
      <c r="C37" s="38"/>
      <c r="D37" s="77"/>
      <c r="E37" s="34"/>
      <c r="F37" s="34"/>
      <c r="G37" s="34"/>
      <c r="H37" s="34"/>
      <c r="I37" s="32"/>
      <c r="J37" s="32"/>
      <c r="K37" s="32"/>
      <c r="L37" s="32"/>
      <c r="M37" s="32"/>
      <c r="N37" s="32"/>
      <c r="O37" s="32"/>
      <c r="P37" s="32"/>
      <c r="Q37" s="32"/>
      <c r="R37" s="32"/>
      <c r="S37" s="32"/>
      <c r="T37" s="32"/>
      <c r="U37" s="32"/>
      <c r="V37" s="32"/>
      <c r="W37" s="32"/>
      <c r="X37" s="32"/>
      <c r="Y37" s="42"/>
      <c r="Z37" s="42"/>
    </row>
    <row r="38" spans="1:26" ht="28.5" customHeight="1">
      <c r="A38" s="32"/>
      <c r="B38" s="196"/>
      <c r="C38" s="38"/>
      <c r="D38" s="77"/>
      <c r="E38" s="34"/>
      <c r="F38" s="34"/>
      <c r="G38" s="34"/>
      <c r="H38" s="34"/>
      <c r="I38" s="32"/>
      <c r="J38" s="32"/>
      <c r="K38" s="32"/>
      <c r="L38" s="32"/>
      <c r="M38" s="32"/>
      <c r="N38" s="32"/>
      <c r="O38" s="32"/>
      <c r="P38" s="32"/>
      <c r="Q38" s="32"/>
      <c r="R38" s="32"/>
      <c r="S38" s="32"/>
      <c r="T38" s="32"/>
      <c r="U38" s="32"/>
      <c r="V38" s="32"/>
      <c r="W38" s="32"/>
      <c r="X38" s="32"/>
      <c r="Y38" s="42"/>
      <c r="Z38" s="42"/>
    </row>
    <row r="39" spans="1:26" ht="28.5" customHeight="1">
      <c r="A39" s="32"/>
      <c r="B39" s="196"/>
      <c r="C39" s="38"/>
      <c r="D39" s="77"/>
      <c r="E39" s="34"/>
      <c r="F39" s="34"/>
      <c r="G39" s="34"/>
      <c r="H39" s="34"/>
      <c r="I39" s="32"/>
      <c r="J39" s="32"/>
      <c r="K39" s="32"/>
      <c r="L39" s="32"/>
      <c r="M39" s="32"/>
      <c r="N39" s="32"/>
      <c r="O39" s="32"/>
      <c r="P39" s="32"/>
      <c r="Q39" s="32"/>
      <c r="R39" s="32"/>
      <c r="S39" s="32"/>
      <c r="T39" s="32"/>
      <c r="U39" s="32"/>
      <c r="V39" s="32"/>
      <c r="W39" s="32"/>
      <c r="X39" s="32"/>
      <c r="Y39" s="42"/>
      <c r="Z39" s="42"/>
    </row>
    <row r="40" spans="1:26" ht="28.5" customHeight="1">
      <c r="A40" s="32"/>
      <c r="B40" s="196"/>
      <c r="C40" s="38"/>
      <c r="D40" s="77"/>
      <c r="E40" s="34"/>
      <c r="F40" s="34"/>
      <c r="G40" s="34"/>
      <c r="H40" s="34"/>
      <c r="I40" s="32"/>
      <c r="J40" s="32"/>
      <c r="K40" s="32"/>
      <c r="L40" s="32"/>
      <c r="M40" s="32"/>
      <c r="N40" s="32"/>
      <c r="O40" s="32"/>
      <c r="P40" s="32"/>
      <c r="Q40" s="32"/>
      <c r="R40" s="32"/>
      <c r="S40" s="32"/>
      <c r="T40" s="32"/>
      <c r="U40" s="32"/>
      <c r="V40" s="32"/>
      <c r="W40" s="32"/>
      <c r="X40" s="32"/>
      <c r="Y40" s="42"/>
      <c r="Z40" s="42"/>
    </row>
    <row r="41" spans="1:26" ht="28.5" customHeight="1">
      <c r="A41" s="79"/>
      <c r="B41" s="197"/>
      <c r="C41" s="81"/>
      <c r="D41" s="82"/>
      <c r="E41" s="83"/>
      <c r="F41" s="83"/>
      <c r="G41" s="83"/>
      <c r="H41" s="83"/>
      <c r="I41" s="79"/>
      <c r="J41" s="79"/>
      <c r="K41" s="79"/>
      <c r="L41" s="79"/>
      <c r="M41" s="79"/>
      <c r="N41" s="79"/>
      <c r="O41" s="79"/>
      <c r="P41" s="79"/>
      <c r="Q41" s="79"/>
      <c r="R41" s="79"/>
      <c r="S41" s="79"/>
      <c r="T41" s="79"/>
      <c r="U41" s="79"/>
      <c r="V41" s="79"/>
      <c r="W41" s="79"/>
      <c r="X41" s="79"/>
      <c r="Y41" s="84"/>
      <c r="Z41" s="84"/>
    </row>
    <row r="42" spans="1:26" ht="28.5" customHeight="1">
      <c r="A42" s="32"/>
      <c r="B42" s="196"/>
      <c r="C42" s="38"/>
      <c r="D42" s="77"/>
      <c r="E42" s="34"/>
      <c r="F42" s="34"/>
      <c r="G42" s="34"/>
      <c r="H42" s="34"/>
      <c r="I42" s="32"/>
      <c r="J42" s="32"/>
      <c r="K42" s="32"/>
      <c r="L42" s="32"/>
      <c r="M42" s="32"/>
      <c r="N42" s="32"/>
      <c r="O42" s="32"/>
      <c r="P42" s="32"/>
      <c r="Q42" s="32"/>
      <c r="R42" s="32"/>
      <c r="S42" s="32"/>
      <c r="T42" s="32"/>
      <c r="U42" s="32"/>
      <c r="V42" s="32"/>
      <c r="W42" s="32"/>
      <c r="X42" s="32"/>
      <c r="Y42" s="42"/>
      <c r="Z42" s="42"/>
    </row>
    <row r="43" spans="1:26" ht="28.5" customHeight="1">
      <c r="A43" s="32"/>
      <c r="B43" s="32"/>
      <c r="C43" s="38"/>
      <c r="D43" s="38"/>
      <c r="E43" s="38"/>
      <c r="F43" s="32"/>
      <c r="G43" s="34"/>
      <c r="H43" s="34"/>
      <c r="I43" s="34"/>
      <c r="J43" s="34"/>
      <c r="K43" s="32"/>
      <c r="L43" s="32"/>
      <c r="M43" s="32"/>
      <c r="N43" s="32"/>
      <c r="O43" s="32"/>
      <c r="P43" s="32"/>
      <c r="Q43" s="32"/>
      <c r="R43" s="32"/>
      <c r="S43" s="32"/>
      <c r="T43" s="32"/>
      <c r="U43" s="32"/>
      <c r="V43" s="32"/>
      <c r="W43" s="32"/>
      <c r="X43" s="32"/>
      <c r="Y43" s="32"/>
      <c r="Z43" s="32"/>
    </row>
    <row r="44" spans="1:26" ht="28.5" customHeight="1">
      <c r="A44" s="32"/>
      <c r="B44" s="373" t="s">
        <v>635</v>
      </c>
      <c r="C44" s="338"/>
      <c r="D44" s="314"/>
      <c r="E44" s="38"/>
      <c r="F44" s="32"/>
      <c r="G44" s="34"/>
      <c r="H44" s="34"/>
      <c r="I44" s="34"/>
      <c r="J44" s="34"/>
      <c r="K44" s="32"/>
      <c r="L44" s="32"/>
      <c r="M44" s="32"/>
      <c r="N44" s="32"/>
      <c r="O44" s="32"/>
      <c r="P44" s="32"/>
      <c r="Q44" s="32"/>
      <c r="R44" s="32"/>
      <c r="S44" s="32"/>
      <c r="T44" s="32"/>
      <c r="U44" s="32"/>
      <c r="V44" s="32"/>
      <c r="W44" s="32"/>
      <c r="X44" s="32"/>
      <c r="Y44" s="32"/>
      <c r="Z44" s="32"/>
    </row>
    <row r="45" spans="1:26" ht="28.5" customHeight="1">
      <c r="A45" s="32"/>
      <c r="B45" s="339"/>
      <c r="C45" s="328"/>
      <c r="D45" s="340"/>
      <c r="E45" s="38"/>
      <c r="F45" s="32"/>
      <c r="G45" s="34"/>
      <c r="H45" s="34"/>
      <c r="I45" s="34"/>
      <c r="J45" s="34"/>
      <c r="K45" s="32"/>
      <c r="L45" s="32"/>
      <c r="M45" s="32"/>
      <c r="N45" s="32"/>
      <c r="O45" s="32"/>
      <c r="P45" s="32"/>
      <c r="Q45" s="32"/>
      <c r="R45" s="32"/>
      <c r="S45" s="32"/>
      <c r="T45" s="32"/>
      <c r="U45" s="32"/>
      <c r="V45" s="32"/>
      <c r="W45" s="32"/>
      <c r="X45" s="32"/>
      <c r="Y45" s="32"/>
      <c r="Z45" s="32"/>
    </row>
    <row r="46" spans="1:26" ht="28.5" customHeight="1">
      <c r="A46" s="32"/>
      <c r="B46" s="315"/>
      <c r="C46" s="341"/>
      <c r="D46" s="316"/>
      <c r="E46" s="38"/>
      <c r="F46" s="32"/>
      <c r="G46" s="34"/>
      <c r="H46" s="34"/>
      <c r="I46" s="34"/>
      <c r="J46" s="34"/>
      <c r="K46" s="32"/>
      <c r="L46" s="32"/>
      <c r="M46" s="32"/>
      <c r="N46" s="32"/>
      <c r="O46" s="32"/>
      <c r="P46" s="32"/>
      <c r="Q46" s="32"/>
      <c r="R46" s="32"/>
      <c r="S46" s="32"/>
      <c r="T46" s="32"/>
      <c r="U46" s="32"/>
      <c r="V46" s="32"/>
      <c r="W46" s="32"/>
      <c r="X46" s="32"/>
      <c r="Y46" s="32"/>
      <c r="Z46" s="32"/>
    </row>
    <row r="47" spans="1:26" ht="28.5" customHeight="1">
      <c r="A47" s="32"/>
      <c r="B47" s="86"/>
      <c r="C47" s="86"/>
      <c r="D47" s="86"/>
      <c r="E47" s="38"/>
      <c r="F47" s="32"/>
      <c r="G47" s="34"/>
      <c r="H47" s="34"/>
      <c r="I47" s="34"/>
      <c r="J47" s="34"/>
      <c r="K47" s="32"/>
      <c r="L47" s="32"/>
      <c r="M47" s="32"/>
      <c r="N47" s="32"/>
      <c r="O47" s="32"/>
      <c r="P47" s="32"/>
      <c r="Q47" s="32"/>
      <c r="R47" s="32"/>
      <c r="S47" s="32"/>
      <c r="T47" s="32"/>
      <c r="U47" s="32"/>
      <c r="V47" s="32"/>
      <c r="W47" s="32"/>
      <c r="X47" s="32"/>
      <c r="Y47" s="32"/>
      <c r="Z47" s="32"/>
    </row>
    <row r="48" spans="1:26" ht="28.5" customHeight="1">
      <c r="A48" s="32"/>
      <c r="B48" s="86"/>
      <c r="C48" s="86"/>
      <c r="D48" s="86"/>
      <c r="E48" s="38"/>
      <c r="F48" s="32"/>
      <c r="G48" s="34"/>
      <c r="H48" s="34"/>
      <c r="I48" s="34"/>
      <c r="J48" s="34"/>
      <c r="K48" s="32"/>
      <c r="L48" s="32"/>
      <c r="M48" s="32"/>
      <c r="N48" s="32"/>
      <c r="O48" s="32"/>
      <c r="P48" s="32"/>
      <c r="Q48" s="32"/>
      <c r="R48" s="32"/>
      <c r="S48" s="32"/>
      <c r="T48" s="32"/>
      <c r="U48" s="32"/>
      <c r="V48" s="32"/>
      <c r="W48" s="32"/>
      <c r="X48" s="32"/>
      <c r="Y48" s="32"/>
      <c r="Z48" s="32"/>
    </row>
    <row r="49" spans="1:26" ht="28.5" customHeight="1">
      <c r="A49" s="32"/>
      <c r="B49" s="86"/>
      <c r="C49" s="86"/>
      <c r="D49" s="86"/>
      <c r="E49" s="38"/>
      <c r="F49" s="32"/>
      <c r="G49" s="34"/>
      <c r="H49" s="34"/>
      <c r="I49" s="34"/>
      <c r="J49" s="34"/>
      <c r="K49" s="32"/>
      <c r="L49" s="32"/>
      <c r="M49" s="32"/>
      <c r="N49" s="32"/>
      <c r="O49" s="32"/>
      <c r="P49" s="32"/>
      <c r="Q49" s="32"/>
      <c r="R49" s="32"/>
      <c r="S49" s="32"/>
      <c r="T49" s="32"/>
      <c r="U49" s="32"/>
      <c r="V49" s="32"/>
      <c r="W49" s="32"/>
      <c r="X49" s="32"/>
      <c r="Y49" s="32"/>
      <c r="Z49" s="32"/>
    </row>
    <row r="50" spans="1:26" ht="33.75" customHeight="1">
      <c r="A50" s="32"/>
      <c r="B50" s="198"/>
      <c r="C50" s="88"/>
      <c r="D50" s="38"/>
      <c r="E50" s="38"/>
      <c r="F50" s="32"/>
      <c r="G50" s="34"/>
      <c r="H50" s="34"/>
      <c r="I50" s="34"/>
      <c r="J50" s="34"/>
      <c r="K50" s="32"/>
      <c r="L50" s="32"/>
      <c r="M50" s="32"/>
      <c r="N50" s="32"/>
      <c r="O50" s="32"/>
      <c r="P50" s="32"/>
      <c r="Q50" s="32"/>
      <c r="R50" s="32"/>
      <c r="S50" s="32"/>
      <c r="T50" s="32"/>
      <c r="U50" s="32"/>
      <c r="V50" s="32"/>
      <c r="W50" s="32"/>
      <c r="X50" s="32"/>
      <c r="Y50" s="32"/>
      <c r="Z50" s="32"/>
    </row>
    <row r="51" spans="1:26" ht="33.75" customHeight="1">
      <c r="A51" s="32"/>
      <c r="B51" s="374" t="s">
        <v>636</v>
      </c>
      <c r="C51" s="324"/>
      <c r="D51" s="301"/>
      <c r="E51" s="38"/>
      <c r="F51" s="32"/>
      <c r="G51" s="34"/>
      <c r="H51" s="34"/>
      <c r="I51" s="34"/>
      <c r="J51" s="34"/>
      <c r="K51" s="32"/>
      <c r="L51" s="32"/>
      <c r="M51" s="32"/>
      <c r="N51" s="32"/>
      <c r="O51" s="32"/>
      <c r="P51" s="32"/>
      <c r="Q51" s="32"/>
      <c r="R51" s="32"/>
      <c r="S51" s="32"/>
      <c r="T51" s="32"/>
      <c r="U51" s="32"/>
      <c r="V51" s="32"/>
      <c r="W51" s="32"/>
      <c r="X51" s="32"/>
      <c r="Y51" s="32"/>
      <c r="Z51" s="32"/>
    </row>
    <row r="52" spans="1:26" ht="33.75" customHeight="1">
      <c r="A52" s="32"/>
      <c r="B52" s="90"/>
      <c r="C52" s="90"/>
      <c r="D52" s="38"/>
      <c r="E52" s="38"/>
      <c r="F52" s="32"/>
      <c r="G52" s="34"/>
      <c r="H52" s="34"/>
      <c r="I52" s="34"/>
      <c r="J52" s="34"/>
      <c r="K52" s="32"/>
      <c r="L52" s="32"/>
      <c r="M52" s="32"/>
      <c r="N52" s="32"/>
      <c r="O52" s="32"/>
      <c r="P52" s="32"/>
      <c r="Q52" s="32"/>
      <c r="R52" s="32"/>
      <c r="S52" s="32"/>
      <c r="T52" s="32"/>
      <c r="U52" s="32"/>
      <c r="V52" s="32"/>
      <c r="W52" s="32"/>
      <c r="X52" s="32"/>
      <c r="Y52" s="32"/>
      <c r="Z52" s="32"/>
    </row>
    <row r="53" spans="1:26" ht="33.75" customHeight="1">
      <c r="A53" s="32"/>
      <c r="B53" s="366" t="s">
        <v>232</v>
      </c>
      <c r="C53" s="301"/>
      <c r="D53" s="32"/>
      <c r="E53" s="38"/>
      <c r="F53" s="32"/>
      <c r="G53" s="34"/>
      <c r="H53" s="34"/>
      <c r="I53" s="34"/>
      <c r="J53" s="34"/>
      <c r="K53" s="32"/>
      <c r="L53" s="32"/>
      <c r="M53" s="32"/>
      <c r="N53" s="32"/>
      <c r="O53" s="32"/>
      <c r="P53" s="32"/>
      <c r="Q53" s="32"/>
      <c r="R53" s="32"/>
      <c r="S53" s="32"/>
      <c r="T53" s="32"/>
      <c r="U53" s="32"/>
      <c r="V53" s="32"/>
      <c r="W53" s="32"/>
      <c r="X53" s="32"/>
      <c r="Y53" s="32"/>
      <c r="Z53" s="32"/>
    </row>
    <row r="54" spans="1:26" ht="33.75" customHeight="1">
      <c r="A54" s="32"/>
      <c r="B54" s="91" t="s">
        <v>838</v>
      </c>
      <c r="C54" s="88"/>
      <c r="D54" s="38"/>
      <c r="E54" s="376"/>
      <c r="F54" s="32"/>
      <c r="G54" s="34"/>
      <c r="H54" s="34"/>
      <c r="I54" s="34"/>
      <c r="J54" s="34"/>
      <c r="K54" s="32"/>
      <c r="L54" s="32"/>
      <c r="M54" s="32"/>
      <c r="N54" s="32"/>
      <c r="O54" s="32"/>
      <c r="P54" s="32"/>
      <c r="Q54" s="32"/>
      <c r="R54" s="32"/>
      <c r="S54" s="32"/>
      <c r="T54" s="32"/>
      <c r="U54" s="32"/>
      <c r="V54" s="32"/>
      <c r="W54" s="32"/>
      <c r="X54" s="32"/>
      <c r="Y54" s="32"/>
      <c r="Z54" s="32"/>
    </row>
    <row r="55" spans="1:26" ht="33.75" customHeight="1">
      <c r="A55" s="32"/>
      <c r="B55" s="91" t="s">
        <v>839</v>
      </c>
      <c r="C55" s="88"/>
      <c r="D55" s="38"/>
      <c r="E55" s="308"/>
      <c r="F55" s="32"/>
      <c r="G55" s="34"/>
      <c r="H55" s="34"/>
      <c r="I55" s="34"/>
      <c r="J55" s="34"/>
      <c r="K55" s="32"/>
      <c r="L55" s="32"/>
      <c r="M55" s="32"/>
      <c r="N55" s="32"/>
      <c r="O55" s="32"/>
      <c r="P55" s="32"/>
      <c r="Q55" s="32"/>
      <c r="R55" s="32"/>
      <c r="S55" s="32"/>
      <c r="T55" s="32"/>
      <c r="U55" s="32"/>
      <c r="V55" s="32"/>
      <c r="W55" s="32"/>
      <c r="X55" s="32"/>
      <c r="Y55" s="32"/>
      <c r="Z55" s="32"/>
    </row>
    <row r="56" spans="1:26" ht="33.75" customHeight="1">
      <c r="A56" s="32"/>
      <c r="B56" s="91" t="s">
        <v>840</v>
      </c>
      <c r="C56" s="88"/>
      <c r="D56" s="38"/>
      <c r="E56" s="309"/>
      <c r="F56" s="279"/>
      <c r="G56" s="34"/>
      <c r="H56" s="34"/>
      <c r="I56" s="34"/>
      <c r="J56" s="34"/>
      <c r="K56" s="32"/>
      <c r="L56" s="32"/>
      <c r="M56" s="32"/>
      <c r="N56" s="32"/>
      <c r="O56" s="32"/>
      <c r="P56" s="32"/>
      <c r="Q56" s="32"/>
      <c r="R56" s="32"/>
      <c r="S56" s="32"/>
      <c r="T56" s="32"/>
      <c r="U56" s="32"/>
      <c r="V56" s="32"/>
      <c r="W56" s="32"/>
      <c r="X56" s="32"/>
      <c r="Y56" s="32"/>
      <c r="Z56" s="32"/>
    </row>
    <row r="57" spans="1:26" ht="33.75" customHeight="1">
      <c r="A57" s="32"/>
      <c r="B57" s="91" t="s">
        <v>841</v>
      </c>
      <c r="C57" s="88"/>
      <c r="D57" s="38"/>
      <c r="E57" s="44"/>
      <c r="F57" s="279"/>
      <c r="G57" s="34"/>
      <c r="H57" s="34"/>
      <c r="I57" s="34"/>
      <c r="J57" s="34"/>
      <c r="K57" s="32"/>
      <c r="L57" s="32"/>
      <c r="M57" s="32"/>
      <c r="N57" s="32"/>
      <c r="O57" s="32"/>
      <c r="P57" s="32"/>
      <c r="Q57" s="32"/>
      <c r="R57" s="32"/>
      <c r="S57" s="32"/>
      <c r="T57" s="32"/>
      <c r="U57" s="32"/>
      <c r="V57" s="32"/>
      <c r="W57" s="32"/>
      <c r="X57" s="32"/>
      <c r="Y57" s="32"/>
      <c r="Z57" s="32"/>
    </row>
    <row r="58" spans="1:26" ht="33.75" customHeight="1">
      <c r="A58" s="32"/>
      <c r="B58" s="91" t="s">
        <v>842</v>
      </c>
      <c r="C58" s="88"/>
      <c r="D58" s="38"/>
      <c r="E58" s="44"/>
      <c r="F58" s="279"/>
      <c r="G58" s="34"/>
      <c r="H58" s="34"/>
      <c r="I58" s="34"/>
      <c r="J58" s="34"/>
      <c r="K58" s="32"/>
      <c r="L58" s="32"/>
      <c r="M58" s="32"/>
      <c r="N58" s="32"/>
      <c r="O58" s="32"/>
      <c r="P58" s="32"/>
      <c r="Q58" s="32"/>
      <c r="R58" s="32"/>
      <c r="S58" s="32"/>
      <c r="T58" s="32"/>
      <c r="U58" s="32"/>
      <c r="V58" s="32"/>
      <c r="W58" s="32"/>
      <c r="X58" s="32"/>
      <c r="Y58" s="32"/>
      <c r="Z58" s="32"/>
    </row>
    <row r="59" spans="1:26" ht="33.75" customHeight="1">
      <c r="A59" s="32"/>
      <c r="B59" s="91" t="s">
        <v>843</v>
      </c>
      <c r="C59" s="88"/>
      <c r="D59" s="38"/>
      <c r="E59" s="44"/>
      <c r="F59" s="279"/>
      <c r="G59" s="34"/>
      <c r="H59" s="34"/>
      <c r="I59" s="34"/>
      <c r="J59" s="34"/>
      <c r="K59" s="32"/>
      <c r="L59" s="32"/>
      <c r="M59" s="32"/>
      <c r="N59" s="32"/>
      <c r="O59" s="32"/>
      <c r="P59" s="32"/>
      <c r="Q59" s="32"/>
      <c r="R59" s="32"/>
      <c r="S59" s="32"/>
      <c r="T59" s="32"/>
      <c r="U59" s="32"/>
      <c r="V59" s="32"/>
      <c r="W59" s="32"/>
      <c r="X59" s="32"/>
      <c r="Y59" s="32"/>
      <c r="Z59" s="32"/>
    </row>
    <row r="60" spans="1:26" ht="33.75" customHeight="1">
      <c r="A60" s="32"/>
      <c r="B60" s="91" t="s">
        <v>844</v>
      </c>
      <c r="C60" s="88"/>
      <c r="D60" s="38"/>
      <c r="E60" s="44"/>
      <c r="F60" s="279"/>
      <c r="G60" s="34"/>
      <c r="H60" s="34"/>
      <c r="I60" s="34"/>
      <c r="J60" s="34"/>
      <c r="K60" s="32"/>
      <c r="L60" s="32"/>
      <c r="M60" s="32"/>
      <c r="N60" s="32"/>
      <c r="O60" s="32"/>
      <c r="P60" s="32"/>
      <c r="Q60" s="32"/>
      <c r="R60" s="32"/>
      <c r="S60" s="32"/>
      <c r="T60" s="32"/>
      <c r="U60" s="32"/>
      <c r="V60" s="32"/>
      <c r="W60" s="32"/>
      <c r="X60" s="32"/>
      <c r="Y60" s="32"/>
      <c r="Z60" s="32"/>
    </row>
    <row r="61" spans="1:26" ht="33.75" customHeight="1">
      <c r="A61" s="32"/>
      <c r="B61" s="91" t="s">
        <v>845</v>
      </c>
      <c r="C61" s="88"/>
      <c r="D61" s="38"/>
      <c r="E61" s="44"/>
      <c r="F61" s="279"/>
      <c r="G61" s="34"/>
      <c r="H61" s="34"/>
      <c r="I61" s="34"/>
      <c r="J61" s="34"/>
      <c r="K61" s="32"/>
      <c r="L61" s="32"/>
      <c r="M61" s="32"/>
      <c r="N61" s="32"/>
      <c r="O61" s="32"/>
      <c r="P61" s="32"/>
      <c r="Q61" s="32"/>
      <c r="R61" s="32"/>
      <c r="S61" s="32"/>
      <c r="T61" s="32"/>
      <c r="U61" s="32"/>
      <c r="V61" s="32"/>
      <c r="W61" s="32"/>
      <c r="X61" s="32"/>
      <c r="Y61" s="32"/>
      <c r="Z61" s="32"/>
    </row>
    <row r="62" spans="1:26" ht="33.75" customHeight="1">
      <c r="A62" s="32"/>
      <c r="B62" s="91" t="s">
        <v>846</v>
      </c>
      <c r="C62" s="88"/>
      <c r="D62" s="38"/>
      <c r="E62" s="44"/>
      <c r="F62" s="279"/>
      <c r="G62" s="34"/>
      <c r="H62" s="34"/>
      <c r="I62" s="34"/>
      <c r="J62" s="34"/>
      <c r="K62" s="32"/>
      <c r="L62" s="32"/>
      <c r="M62" s="32"/>
      <c r="N62" s="32"/>
      <c r="O62" s="32"/>
      <c r="P62" s="32"/>
      <c r="Q62" s="32"/>
      <c r="R62" s="32"/>
      <c r="S62" s="32"/>
      <c r="T62" s="32"/>
      <c r="U62" s="32"/>
      <c r="V62" s="32"/>
      <c r="W62" s="32"/>
      <c r="X62" s="32"/>
      <c r="Y62" s="32"/>
      <c r="Z62" s="32"/>
    </row>
    <row r="63" spans="1:26" ht="33.75" customHeight="1">
      <c r="A63" s="32"/>
      <c r="B63" s="91" t="s">
        <v>847</v>
      </c>
      <c r="C63" s="88"/>
      <c r="D63" s="38"/>
      <c r="E63" s="245"/>
      <c r="F63" s="279"/>
      <c r="G63" s="34"/>
      <c r="H63" s="34"/>
      <c r="I63" s="34"/>
      <c r="J63" s="34"/>
      <c r="K63" s="32"/>
      <c r="L63" s="32"/>
      <c r="M63" s="32"/>
      <c r="N63" s="32"/>
      <c r="O63" s="32"/>
      <c r="P63" s="32"/>
      <c r="Q63" s="32"/>
      <c r="R63" s="32"/>
      <c r="S63" s="32"/>
      <c r="T63" s="32"/>
      <c r="U63" s="32"/>
      <c r="V63" s="32"/>
      <c r="W63" s="32"/>
      <c r="X63" s="32"/>
      <c r="Y63" s="32"/>
      <c r="Z63" s="32"/>
    </row>
    <row r="64" spans="1:26" ht="33.75" customHeight="1">
      <c r="A64" s="32"/>
      <c r="B64" s="91" t="s">
        <v>848</v>
      </c>
      <c r="C64" s="88"/>
      <c r="D64" s="38"/>
      <c r="E64" s="44"/>
      <c r="F64" s="279"/>
      <c r="G64" s="34"/>
      <c r="H64" s="34"/>
      <c r="I64" s="34"/>
      <c r="J64" s="34"/>
      <c r="K64" s="32"/>
      <c r="L64" s="32"/>
      <c r="M64" s="32"/>
      <c r="N64" s="32"/>
      <c r="O64" s="32"/>
      <c r="P64" s="32"/>
      <c r="Q64" s="32"/>
      <c r="R64" s="32"/>
      <c r="S64" s="32"/>
      <c r="T64" s="32"/>
      <c r="U64" s="32"/>
      <c r="V64" s="32"/>
      <c r="W64" s="32"/>
      <c r="X64" s="32"/>
      <c r="Y64" s="32"/>
      <c r="Z64" s="32"/>
    </row>
    <row r="65" spans="1:26" ht="33.75" customHeight="1">
      <c r="A65" s="32"/>
      <c r="B65" s="91" t="s">
        <v>849</v>
      </c>
      <c r="C65" s="88"/>
      <c r="D65" s="38"/>
      <c r="E65" s="44"/>
      <c r="F65" s="279"/>
      <c r="G65" s="34"/>
      <c r="H65" s="34"/>
      <c r="I65" s="34"/>
      <c r="J65" s="34"/>
      <c r="K65" s="32"/>
      <c r="L65" s="32"/>
      <c r="M65" s="32"/>
      <c r="N65" s="32"/>
      <c r="O65" s="32"/>
      <c r="P65" s="32"/>
      <c r="Q65" s="32"/>
      <c r="R65" s="32"/>
      <c r="S65" s="32"/>
      <c r="T65" s="32"/>
      <c r="U65" s="32"/>
      <c r="V65" s="32"/>
      <c r="W65" s="32"/>
      <c r="X65" s="32"/>
      <c r="Y65" s="32"/>
      <c r="Z65" s="32"/>
    </row>
    <row r="66" spans="1:26" ht="33.75" customHeight="1">
      <c r="A66" s="32"/>
      <c r="B66" s="91" t="s">
        <v>850</v>
      </c>
      <c r="C66" s="88"/>
      <c r="D66" s="38"/>
      <c r="E66" s="44"/>
      <c r="F66" s="279"/>
      <c r="G66" s="34"/>
      <c r="H66" s="34"/>
      <c r="I66" s="34"/>
      <c r="J66" s="34"/>
      <c r="K66" s="32"/>
      <c r="L66" s="32"/>
      <c r="M66" s="32"/>
      <c r="N66" s="32"/>
      <c r="O66" s="32"/>
      <c r="P66" s="32"/>
      <c r="Q66" s="32"/>
      <c r="R66" s="32"/>
      <c r="S66" s="32"/>
      <c r="T66" s="32"/>
      <c r="U66" s="32"/>
      <c r="V66" s="32"/>
      <c r="W66" s="32"/>
      <c r="X66" s="32"/>
      <c r="Y66" s="32"/>
      <c r="Z66" s="32"/>
    </row>
    <row r="67" spans="1:26" ht="33.75" customHeight="1">
      <c r="A67" s="32"/>
      <c r="B67" s="91" t="s">
        <v>851</v>
      </c>
      <c r="C67" s="88"/>
      <c r="D67" s="38"/>
      <c r="E67" s="44"/>
      <c r="F67" s="279"/>
      <c r="G67" s="34"/>
      <c r="H67" s="34"/>
      <c r="I67" s="34"/>
      <c r="J67" s="34"/>
      <c r="K67" s="32"/>
      <c r="L67" s="32"/>
      <c r="M67" s="32"/>
      <c r="N67" s="32"/>
      <c r="O67" s="32"/>
      <c r="P67" s="32"/>
      <c r="Q67" s="32"/>
      <c r="R67" s="32"/>
      <c r="S67" s="32"/>
      <c r="T67" s="32"/>
      <c r="U67" s="32"/>
      <c r="V67" s="32"/>
      <c r="W67" s="32"/>
      <c r="X67" s="32"/>
      <c r="Y67" s="32"/>
      <c r="Z67" s="32"/>
    </row>
    <row r="68" spans="1:26" ht="33.75" customHeight="1">
      <c r="A68" s="32"/>
      <c r="B68" s="91" t="s">
        <v>852</v>
      </c>
      <c r="C68" s="88"/>
      <c r="D68" s="38"/>
      <c r="E68" s="44"/>
      <c r="F68" s="279"/>
      <c r="G68" s="34"/>
      <c r="H68" s="34"/>
      <c r="I68" s="34"/>
      <c r="J68" s="34"/>
      <c r="K68" s="32"/>
      <c r="L68" s="32"/>
      <c r="M68" s="32"/>
      <c r="N68" s="32"/>
      <c r="O68" s="32"/>
      <c r="P68" s="32"/>
      <c r="Q68" s="32"/>
      <c r="R68" s="32"/>
      <c r="S68" s="32"/>
      <c r="T68" s="32"/>
      <c r="U68" s="32"/>
      <c r="V68" s="32"/>
      <c r="W68" s="32"/>
      <c r="X68" s="32"/>
      <c r="Y68" s="32"/>
      <c r="Z68" s="32"/>
    </row>
    <row r="69" spans="1:26" ht="33.75" customHeight="1">
      <c r="A69" s="32"/>
      <c r="B69" s="91" t="s">
        <v>853</v>
      </c>
      <c r="C69" s="88"/>
      <c r="D69" s="38"/>
      <c r="E69" s="44"/>
      <c r="F69" s="279"/>
      <c r="G69" s="34"/>
      <c r="H69" s="34"/>
      <c r="I69" s="34"/>
      <c r="J69" s="34"/>
      <c r="K69" s="32"/>
      <c r="L69" s="32"/>
      <c r="M69" s="32"/>
      <c r="N69" s="32"/>
      <c r="O69" s="32"/>
      <c r="P69" s="32"/>
      <c r="Q69" s="32"/>
      <c r="R69" s="32"/>
      <c r="S69" s="32"/>
      <c r="T69" s="32"/>
      <c r="U69" s="32"/>
      <c r="V69" s="32"/>
      <c r="W69" s="32"/>
      <c r="X69" s="32"/>
      <c r="Y69" s="32"/>
      <c r="Z69" s="32"/>
    </row>
    <row r="70" spans="1:26" ht="33.75" customHeight="1">
      <c r="A70" s="32"/>
      <c r="B70" s="91" t="s">
        <v>854</v>
      </c>
      <c r="C70" s="88"/>
      <c r="D70" s="38"/>
      <c r="E70" s="44"/>
      <c r="F70" s="279"/>
      <c r="G70" s="34"/>
      <c r="H70" s="34"/>
      <c r="I70" s="34"/>
      <c r="J70" s="34"/>
      <c r="K70" s="32"/>
      <c r="L70" s="32"/>
      <c r="M70" s="32"/>
      <c r="N70" s="32"/>
      <c r="O70" s="32"/>
      <c r="P70" s="32"/>
      <c r="Q70" s="32"/>
      <c r="R70" s="32"/>
      <c r="S70" s="32"/>
      <c r="T70" s="32"/>
      <c r="U70" s="32"/>
      <c r="V70" s="32"/>
      <c r="W70" s="32"/>
      <c r="X70" s="32"/>
      <c r="Y70" s="32"/>
      <c r="Z70" s="32"/>
    </row>
    <row r="71" spans="1:26" ht="33.75" customHeight="1">
      <c r="A71" s="32"/>
      <c r="B71" s="91" t="s">
        <v>855</v>
      </c>
      <c r="C71" s="88"/>
      <c r="D71" s="38"/>
      <c r="E71" s="44"/>
      <c r="F71" s="279">
        <v>16</v>
      </c>
      <c r="G71" s="34"/>
      <c r="H71" s="34"/>
      <c r="I71" s="34"/>
      <c r="J71" s="34"/>
      <c r="K71" s="32"/>
      <c r="L71" s="32"/>
      <c r="M71" s="32"/>
      <c r="N71" s="32"/>
      <c r="O71" s="32"/>
      <c r="P71" s="32"/>
      <c r="Q71" s="32"/>
      <c r="R71" s="32"/>
      <c r="S71" s="32"/>
      <c r="T71" s="32"/>
      <c r="U71" s="32"/>
      <c r="V71" s="32"/>
      <c r="W71" s="32"/>
      <c r="X71" s="32"/>
      <c r="Y71" s="32"/>
      <c r="Z71" s="32"/>
    </row>
    <row r="72" spans="1:26" ht="33.75" customHeight="1">
      <c r="A72" s="32"/>
      <c r="B72" s="202"/>
      <c r="C72" s="88"/>
      <c r="D72" s="38"/>
      <c r="E72" s="44"/>
      <c r="F72" s="279">
        <v>17</v>
      </c>
      <c r="G72" s="34"/>
      <c r="H72" s="34"/>
      <c r="I72" s="34"/>
      <c r="J72" s="34"/>
      <c r="K72" s="32"/>
      <c r="L72" s="32"/>
      <c r="M72" s="32"/>
      <c r="N72" s="32"/>
      <c r="O72" s="32"/>
      <c r="P72" s="32"/>
      <c r="Q72" s="32"/>
      <c r="R72" s="32"/>
      <c r="S72" s="32"/>
      <c r="T72" s="32"/>
      <c r="U72" s="32"/>
      <c r="V72" s="32"/>
      <c r="W72" s="32"/>
      <c r="X72" s="32"/>
      <c r="Y72" s="32"/>
      <c r="Z72" s="32"/>
    </row>
    <row r="73" spans="1:26" ht="33.75" customHeight="1">
      <c r="A73" s="32"/>
      <c r="B73" s="203" t="s">
        <v>315</v>
      </c>
      <c r="C73" s="38"/>
      <c r="D73" s="38"/>
      <c r="E73" s="44"/>
      <c r="F73" s="279">
        <v>18</v>
      </c>
      <c r="G73" s="34"/>
      <c r="H73" s="34"/>
      <c r="I73" s="34"/>
      <c r="J73" s="34"/>
      <c r="K73" s="32"/>
      <c r="L73" s="32"/>
      <c r="M73" s="32"/>
      <c r="N73" s="32"/>
      <c r="O73" s="32"/>
      <c r="P73" s="32"/>
      <c r="Q73" s="32"/>
      <c r="R73" s="32"/>
      <c r="S73" s="32"/>
      <c r="T73" s="32"/>
      <c r="U73" s="32"/>
      <c r="V73" s="32"/>
      <c r="W73" s="32"/>
      <c r="X73" s="32"/>
      <c r="Y73" s="32"/>
      <c r="Z73" s="32"/>
    </row>
    <row r="74" spans="1:26" ht="63.75" customHeight="1">
      <c r="A74" s="32"/>
      <c r="B74" s="97" t="s">
        <v>316</v>
      </c>
      <c r="C74" s="97" t="s">
        <v>317</v>
      </c>
      <c r="D74" s="97" t="s">
        <v>318</v>
      </c>
      <c r="E74" s="38"/>
      <c r="F74" s="32"/>
      <c r="G74" s="34"/>
      <c r="H74" s="34"/>
      <c r="I74" s="34"/>
      <c r="J74" s="34"/>
      <c r="K74" s="32"/>
      <c r="L74" s="32"/>
      <c r="M74" s="32"/>
      <c r="N74" s="32"/>
      <c r="O74" s="32"/>
      <c r="P74" s="32"/>
      <c r="Q74" s="32"/>
      <c r="R74" s="32"/>
      <c r="S74" s="32"/>
      <c r="T74" s="32"/>
      <c r="U74" s="32"/>
      <c r="V74" s="32"/>
      <c r="W74" s="32"/>
      <c r="X74" s="32"/>
      <c r="Y74" s="32"/>
      <c r="Z74" s="32"/>
    </row>
    <row r="75" spans="1:26" ht="58.5" customHeight="1">
      <c r="A75" s="32"/>
      <c r="B75" s="204">
        <v>0</v>
      </c>
      <c r="C75" s="280">
        <v>0</v>
      </c>
      <c r="D75" s="99" t="e">
        <f>C75/B75</f>
        <v>#DIV/0!</v>
      </c>
      <c r="E75" s="38"/>
      <c r="F75" s="32"/>
      <c r="G75" s="34"/>
      <c r="H75" s="34"/>
      <c r="I75" s="34"/>
      <c r="J75" s="34"/>
      <c r="K75" s="32"/>
      <c r="L75" s="32"/>
      <c r="M75" s="32"/>
      <c r="N75" s="32"/>
      <c r="O75" s="32"/>
      <c r="P75" s="32"/>
      <c r="Q75" s="32"/>
      <c r="R75" s="32"/>
      <c r="S75" s="32"/>
      <c r="T75" s="32"/>
      <c r="U75" s="32"/>
      <c r="V75" s="32"/>
      <c r="W75" s="32"/>
      <c r="X75" s="32"/>
      <c r="Y75" s="32"/>
      <c r="Z75" s="32"/>
    </row>
    <row r="76" spans="1:26" ht="33.75" customHeight="1">
      <c r="A76" s="32"/>
      <c r="B76" s="198"/>
      <c r="C76" s="88"/>
      <c r="D76" s="38"/>
      <c r="E76" s="38"/>
      <c r="F76" s="32"/>
      <c r="G76" s="34"/>
      <c r="H76" s="34"/>
      <c r="I76" s="34"/>
      <c r="J76" s="34"/>
      <c r="K76" s="32"/>
      <c r="L76" s="32"/>
      <c r="M76" s="32"/>
      <c r="N76" s="32"/>
      <c r="O76" s="32"/>
      <c r="P76" s="32"/>
      <c r="Q76" s="32"/>
      <c r="R76" s="32"/>
      <c r="S76" s="32"/>
      <c r="T76" s="32"/>
      <c r="U76" s="32"/>
      <c r="V76" s="32"/>
      <c r="W76" s="32"/>
      <c r="X76" s="32"/>
      <c r="Y76" s="32"/>
      <c r="Z76" s="32"/>
    </row>
    <row r="77" spans="1:26" ht="33.75" customHeight="1">
      <c r="A77" s="32"/>
      <c r="B77" s="281" t="s">
        <v>856</v>
      </c>
      <c r="C77" s="88"/>
      <c r="D77" s="38"/>
      <c r="E77" s="42"/>
      <c r="F77" s="32"/>
      <c r="G77" s="34"/>
      <c r="H77" s="34"/>
      <c r="I77" s="34"/>
      <c r="J77" s="34"/>
      <c r="K77" s="32"/>
      <c r="L77" s="32"/>
      <c r="M77" s="32"/>
      <c r="N77" s="32"/>
      <c r="O77" s="32"/>
      <c r="P77" s="32"/>
      <c r="Q77" s="32"/>
      <c r="R77" s="32"/>
      <c r="S77" s="32"/>
      <c r="T77" s="32"/>
      <c r="U77" s="32"/>
      <c r="V77" s="32"/>
      <c r="W77" s="32"/>
      <c r="X77" s="32"/>
      <c r="Y77" s="32"/>
      <c r="Z77" s="32"/>
    </row>
    <row r="78" spans="1:26" ht="51.75" customHeight="1">
      <c r="A78" s="32"/>
      <c r="B78" s="100" t="s">
        <v>320</v>
      </c>
      <c r="C78" s="101" t="s">
        <v>321</v>
      </c>
      <c r="D78" s="42"/>
      <c r="E78" s="323" t="s">
        <v>322</v>
      </c>
      <c r="F78" s="324"/>
      <c r="G78" s="301"/>
      <c r="H78" s="34"/>
      <c r="I78" s="34"/>
      <c r="J78" s="34"/>
      <c r="K78" s="32"/>
      <c r="L78" s="32"/>
      <c r="M78" s="32"/>
      <c r="N78" s="32"/>
      <c r="O78" s="32"/>
      <c r="P78" s="32"/>
      <c r="Q78" s="32"/>
      <c r="R78" s="32"/>
      <c r="S78" s="32"/>
      <c r="T78" s="32"/>
      <c r="U78" s="32"/>
      <c r="V78" s="32"/>
      <c r="W78" s="32"/>
      <c r="X78" s="32"/>
      <c r="Y78" s="32"/>
      <c r="Z78" s="32"/>
    </row>
    <row r="79" spans="1:26" ht="39.75" customHeight="1">
      <c r="A79" s="32"/>
      <c r="B79" s="109" t="s">
        <v>331</v>
      </c>
      <c r="C79" s="110" t="e">
        <f>SUM(#REF!)</f>
        <v>#REF!</v>
      </c>
      <c r="D79" s="32"/>
      <c r="E79" s="325"/>
      <c r="F79" s="326"/>
      <c r="G79" s="326"/>
      <c r="H79" s="326"/>
      <c r="I79" s="319"/>
      <c r="J79" s="34"/>
      <c r="K79" s="32"/>
      <c r="L79" s="32"/>
      <c r="M79" s="32"/>
      <c r="N79" s="32"/>
      <c r="O79" s="32"/>
      <c r="P79" s="32"/>
      <c r="Q79" s="32"/>
      <c r="R79" s="32"/>
      <c r="S79" s="32"/>
      <c r="T79" s="32"/>
      <c r="U79" s="32"/>
      <c r="V79" s="32"/>
      <c r="W79" s="32"/>
      <c r="X79" s="32"/>
      <c r="Y79" s="32"/>
      <c r="Z79" s="32"/>
    </row>
    <row r="80" spans="1:26" ht="39" customHeight="1">
      <c r="A80" s="32"/>
      <c r="B80" s="206"/>
      <c r="C80" s="32"/>
      <c r="D80" s="112"/>
      <c r="E80" s="320"/>
      <c r="F80" s="330"/>
      <c r="G80" s="330"/>
      <c r="H80" s="330"/>
      <c r="I80" s="321"/>
      <c r="J80" s="34"/>
      <c r="K80" s="32"/>
      <c r="L80" s="32"/>
      <c r="M80" s="32"/>
      <c r="N80" s="32"/>
      <c r="O80" s="32"/>
      <c r="P80" s="32"/>
      <c r="Q80" s="32"/>
      <c r="R80" s="32"/>
      <c r="S80" s="32"/>
      <c r="T80" s="32"/>
      <c r="U80" s="32"/>
      <c r="V80" s="32"/>
      <c r="W80" s="32"/>
      <c r="X80" s="32"/>
      <c r="Y80" s="32"/>
      <c r="Z80" s="32"/>
    </row>
    <row r="81" spans="1:26" ht="34.5" customHeight="1">
      <c r="A81" s="367"/>
      <c r="B81" s="206"/>
      <c r="C81" s="32"/>
      <c r="D81" s="32"/>
      <c r="E81" s="181"/>
      <c r="F81" s="181"/>
      <c r="G81" s="181"/>
      <c r="H81" s="181"/>
      <c r="I81" s="181"/>
      <c r="J81" s="34"/>
      <c r="K81" s="32"/>
      <c r="L81" s="32"/>
      <c r="M81" s="32"/>
      <c r="N81" s="32"/>
      <c r="O81" s="32"/>
      <c r="P81" s="32"/>
      <c r="Q81" s="32"/>
      <c r="R81" s="32"/>
      <c r="S81" s="32"/>
      <c r="T81" s="32"/>
      <c r="U81" s="32"/>
      <c r="V81" s="32"/>
      <c r="W81" s="32"/>
      <c r="X81" s="32"/>
      <c r="Y81" s="32"/>
      <c r="Z81" s="32"/>
    </row>
    <row r="82" spans="1:26" ht="34.5" customHeight="1">
      <c r="A82" s="368"/>
      <c r="B82" s="206"/>
      <c r="C82" s="32"/>
      <c r="D82" s="32"/>
      <c r="E82" s="181"/>
      <c r="F82" s="181"/>
      <c r="G82" s="181"/>
      <c r="H82" s="181"/>
      <c r="I82" s="181"/>
      <c r="J82" s="34"/>
      <c r="K82" s="32"/>
      <c r="L82" s="32"/>
      <c r="M82" s="32"/>
      <c r="N82" s="32"/>
      <c r="O82" s="32"/>
      <c r="P82" s="32"/>
      <c r="Q82" s="32"/>
      <c r="R82" s="32"/>
      <c r="S82" s="32"/>
      <c r="T82" s="32"/>
      <c r="U82" s="32"/>
      <c r="V82" s="32"/>
      <c r="W82" s="32"/>
      <c r="X82" s="32"/>
      <c r="Y82" s="32"/>
      <c r="Z82" s="32"/>
    </row>
    <row r="83" spans="1:26" ht="34.5" customHeight="1">
      <c r="A83" s="368"/>
      <c r="B83" s="378" t="s">
        <v>656</v>
      </c>
      <c r="C83" s="301"/>
      <c r="D83" s="32"/>
      <c r="E83" s="181"/>
      <c r="F83" s="181"/>
      <c r="G83" s="181"/>
      <c r="H83" s="181"/>
      <c r="I83" s="181"/>
      <c r="J83" s="34"/>
      <c r="K83" s="32"/>
      <c r="L83" s="32"/>
      <c r="M83" s="32"/>
      <c r="N83" s="32"/>
      <c r="O83" s="32"/>
      <c r="P83" s="32"/>
      <c r="Q83" s="32"/>
      <c r="R83" s="32"/>
      <c r="S83" s="32"/>
      <c r="T83" s="32"/>
      <c r="U83" s="32"/>
      <c r="V83" s="32"/>
      <c r="W83" s="32"/>
      <c r="X83" s="32"/>
      <c r="Y83" s="32"/>
      <c r="Z83" s="32"/>
    </row>
    <row r="84" spans="1:26" ht="69" customHeight="1">
      <c r="A84" s="368"/>
      <c r="B84" s="377" t="s">
        <v>857</v>
      </c>
      <c r="C84" s="301"/>
      <c r="D84" s="42"/>
      <c r="E84" s="376"/>
      <c r="F84" s="181"/>
      <c r="G84" s="181"/>
      <c r="H84" s="181"/>
      <c r="I84" s="181"/>
      <c r="J84" s="34"/>
      <c r="K84" s="32"/>
      <c r="L84" s="32"/>
      <c r="M84" s="32"/>
      <c r="N84" s="32"/>
      <c r="O84" s="32"/>
      <c r="P84" s="32"/>
      <c r="Q84" s="32"/>
      <c r="R84" s="32"/>
      <c r="S84" s="32"/>
      <c r="T84" s="32"/>
      <c r="U84" s="32"/>
      <c r="V84" s="32"/>
      <c r="W84" s="32"/>
      <c r="X84" s="32"/>
      <c r="Y84" s="32"/>
      <c r="Z84" s="32"/>
    </row>
    <row r="85" spans="1:26" ht="42.75" customHeight="1">
      <c r="A85" s="368"/>
      <c r="B85" s="377" t="s">
        <v>858</v>
      </c>
      <c r="C85" s="301"/>
      <c r="D85" s="42"/>
      <c r="E85" s="308"/>
      <c r="F85" s="181"/>
      <c r="G85" s="181"/>
      <c r="H85" s="181"/>
      <c r="I85" s="181"/>
      <c r="J85" s="34"/>
      <c r="K85" s="32"/>
      <c r="L85" s="32"/>
      <c r="M85" s="32"/>
      <c r="N85" s="32"/>
      <c r="O85" s="32"/>
      <c r="P85" s="32"/>
      <c r="Q85" s="32"/>
      <c r="R85" s="32"/>
      <c r="S85" s="32"/>
      <c r="T85" s="32"/>
      <c r="U85" s="32"/>
      <c r="V85" s="32"/>
      <c r="W85" s="32"/>
      <c r="X85" s="32"/>
      <c r="Y85" s="32"/>
      <c r="Z85" s="32"/>
    </row>
    <row r="86" spans="1:26" ht="42.75" customHeight="1">
      <c r="A86" s="368"/>
      <c r="B86" s="282" t="s">
        <v>859</v>
      </c>
      <c r="C86" s="283"/>
      <c r="D86" s="42"/>
      <c r="E86" s="309"/>
      <c r="F86" s="284"/>
      <c r="G86" s="181"/>
      <c r="H86" s="181"/>
      <c r="I86" s="181"/>
      <c r="J86" s="34"/>
      <c r="K86" s="32"/>
      <c r="L86" s="32"/>
      <c r="M86" s="32"/>
      <c r="N86" s="32"/>
      <c r="O86" s="32"/>
      <c r="P86" s="32"/>
      <c r="Q86" s="32"/>
      <c r="R86" s="32"/>
      <c r="S86" s="32"/>
      <c r="T86" s="32"/>
      <c r="U86" s="32"/>
      <c r="V86" s="32"/>
      <c r="W86" s="32"/>
      <c r="X86" s="32"/>
      <c r="Y86" s="32"/>
      <c r="Z86" s="32"/>
    </row>
    <row r="87" spans="1:26" ht="42.75" customHeight="1">
      <c r="A87" s="368"/>
      <c r="B87" s="282" t="s">
        <v>860</v>
      </c>
      <c r="C87" s="283"/>
      <c r="D87" s="42"/>
      <c r="E87" s="44"/>
      <c r="F87" s="284"/>
      <c r="G87" s="181"/>
      <c r="H87" s="181"/>
      <c r="I87" s="181"/>
      <c r="J87" s="34"/>
      <c r="K87" s="32"/>
      <c r="L87" s="32"/>
      <c r="M87" s="32"/>
      <c r="N87" s="32"/>
      <c r="O87" s="32"/>
      <c r="P87" s="32"/>
      <c r="Q87" s="32"/>
      <c r="R87" s="32"/>
      <c r="S87" s="32"/>
      <c r="T87" s="32"/>
      <c r="U87" s="32"/>
      <c r="V87" s="32"/>
      <c r="W87" s="32"/>
      <c r="X87" s="32"/>
      <c r="Y87" s="32"/>
      <c r="Z87" s="32"/>
    </row>
    <row r="88" spans="1:26" ht="42.75" customHeight="1">
      <c r="A88" s="368"/>
      <c r="B88" s="282" t="s">
        <v>861</v>
      </c>
      <c r="C88" s="283"/>
      <c r="D88" s="42"/>
      <c r="E88" s="44"/>
      <c r="F88" s="284"/>
      <c r="G88" s="181"/>
      <c r="H88" s="181"/>
      <c r="I88" s="181"/>
      <c r="J88" s="34"/>
      <c r="K88" s="32"/>
      <c r="L88" s="32"/>
      <c r="M88" s="32"/>
      <c r="N88" s="32"/>
      <c r="O88" s="32"/>
      <c r="P88" s="32"/>
      <c r="Q88" s="32"/>
      <c r="R88" s="32"/>
      <c r="S88" s="32"/>
      <c r="T88" s="32"/>
      <c r="U88" s="32"/>
      <c r="V88" s="32"/>
      <c r="W88" s="32"/>
      <c r="X88" s="32"/>
      <c r="Y88" s="32"/>
      <c r="Z88" s="32"/>
    </row>
    <row r="89" spans="1:26" ht="42.75" customHeight="1">
      <c r="A89" s="368"/>
      <c r="B89" s="377" t="s">
        <v>862</v>
      </c>
      <c r="C89" s="301"/>
      <c r="D89" s="42"/>
      <c r="E89" s="44"/>
      <c r="F89" s="284"/>
      <c r="G89" s="181"/>
      <c r="H89" s="181"/>
      <c r="I89" s="181"/>
      <c r="J89" s="34"/>
      <c r="K89" s="32"/>
      <c r="L89" s="32"/>
      <c r="M89" s="32"/>
      <c r="N89" s="32"/>
      <c r="O89" s="32"/>
      <c r="P89" s="32"/>
      <c r="Q89" s="32"/>
      <c r="R89" s="32"/>
      <c r="S89" s="32"/>
      <c r="T89" s="32"/>
      <c r="U89" s="32"/>
      <c r="V89" s="32"/>
      <c r="W89" s="32"/>
      <c r="X89" s="32"/>
      <c r="Y89" s="32"/>
      <c r="Z89" s="32"/>
    </row>
    <row r="90" spans="1:26" ht="42.75" customHeight="1">
      <c r="A90" s="368"/>
      <c r="B90" s="282" t="s">
        <v>863</v>
      </c>
      <c r="C90" s="283"/>
      <c r="D90" s="42"/>
      <c r="E90" s="44"/>
      <c r="F90" s="284"/>
      <c r="G90" s="181"/>
      <c r="H90" s="181"/>
      <c r="I90" s="181"/>
      <c r="J90" s="34"/>
      <c r="K90" s="32"/>
      <c r="L90" s="32"/>
      <c r="M90" s="32"/>
      <c r="N90" s="32"/>
      <c r="O90" s="32"/>
      <c r="P90" s="32"/>
      <c r="Q90" s="32"/>
      <c r="R90" s="32"/>
      <c r="S90" s="32"/>
      <c r="T90" s="32"/>
      <c r="U90" s="32"/>
      <c r="V90" s="32"/>
      <c r="W90" s="32"/>
      <c r="X90" s="32"/>
      <c r="Y90" s="32"/>
      <c r="Z90" s="32"/>
    </row>
    <row r="91" spans="1:26" ht="42.75" customHeight="1">
      <c r="A91" s="368"/>
      <c r="B91" s="282" t="s">
        <v>864</v>
      </c>
      <c r="C91" s="283"/>
      <c r="D91" s="42"/>
      <c r="E91" s="44"/>
      <c r="F91" s="284"/>
      <c r="G91" s="181"/>
      <c r="H91" s="181"/>
      <c r="I91" s="181"/>
      <c r="J91" s="34"/>
      <c r="K91" s="32"/>
      <c r="L91" s="32"/>
      <c r="M91" s="32"/>
      <c r="N91" s="32"/>
      <c r="O91" s="32"/>
      <c r="P91" s="32"/>
      <c r="Q91" s="32"/>
      <c r="R91" s="32"/>
      <c r="S91" s="32"/>
      <c r="T91" s="32"/>
      <c r="U91" s="32"/>
      <c r="V91" s="32"/>
      <c r="W91" s="32"/>
      <c r="X91" s="32"/>
      <c r="Y91" s="32"/>
      <c r="Z91" s="32"/>
    </row>
    <row r="92" spans="1:26" ht="42.75" customHeight="1">
      <c r="A92" s="368"/>
      <c r="B92" s="377" t="s">
        <v>865</v>
      </c>
      <c r="C92" s="301"/>
      <c r="D92" s="42"/>
      <c r="E92" s="44"/>
      <c r="F92" s="284"/>
      <c r="G92" s="181"/>
      <c r="H92" s="181"/>
      <c r="I92" s="181"/>
      <c r="J92" s="34"/>
      <c r="K92" s="32"/>
      <c r="L92" s="32"/>
      <c r="M92" s="32"/>
      <c r="N92" s="32"/>
      <c r="O92" s="32"/>
      <c r="P92" s="32"/>
      <c r="Q92" s="32"/>
      <c r="R92" s="32"/>
      <c r="S92" s="32"/>
      <c r="T92" s="32"/>
      <c r="U92" s="32"/>
      <c r="V92" s="32"/>
      <c r="W92" s="32"/>
      <c r="X92" s="32"/>
      <c r="Y92" s="32"/>
      <c r="Z92" s="32"/>
    </row>
    <row r="93" spans="1:26" ht="42.75" customHeight="1">
      <c r="A93" s="368"/>
      <c r="B93" s="282" t="s">
        <v>866</v>
      </c>
      <c r="C93" s="283"/>
      <c r="D93" s="42"/>
      <c r="E93" s="245"/>
      <c r="F93" s="284"/>
      <c r="G93" s="181"/>
      <c r="H93" s="181"/>
      <c r="I93" s="181"/>
      <c r="J93" s="34"/>
      <c r="K93" s="32"/>
      <c r="L93" s="32"/>
      <c r="M93" s="32"/>
      <c r="N93" s="32"/>
      <c r="O93" s="32"/>
      <c r="P93" s="32"/>
      <c r="Q93" s="32"/>
      <c r="R93" s="32"/>
      <c r="S93" s="32"/>
      <c r="T93" s="32"/>
      <c r="U93" s="32"/>
      <c r="V93" s="32"/>
      <c r="W93" s="32"/>
      <c r="X93" s="32"/>
      <c r="Y93" s="32"/>
      <c r="Z93" s="32"/>
    </row>
    <row r="94" spans="1:26" ht="42.75" customHeight="1">
      <c r="A94" s="368"/>
      <c r="B94" s="282" t="s">
        <v>867</v>
      </c>
      <c r="C94" s="283"/>
      <c r="D94" s="42"/>
      <c r="E94" s="44"/>
      <c r="F94" s="284"/>
      <c r="G94" s="181"/>
      <c r="H94" s="181"/>
      <c r="I94" s="181"/>
      <c r="J94" s="34"/>
      <c r="K94" s="32"/>
      <c r="L94" s="32"/>
      <c r="M94" s="32"/>
      <c r="N94" s="32"/>
      <c r="O94" s="32"/>
      <c r="P94" s="32"/>
      <c r="Q94" s="32"/>
      <c r="R94" s="32"/>
      <c r="S94" s="32"/>
      <c r="T94" s="32"/>
      <c r="U94" s="32"/>
      <c r="V94" s="32"/>
      <c r="W94" s="32"/>
      <c r="X94" s="32"/>
      <c r="Y94" s="32"/>
      <c r="Z94" s="32"/>
    </row>
    <row r="95" spans="1:26" ht="42.75" customHeight="1">
      <c r="A95" s="368"/>
      <c r="B95" s="282" t="s">
        <v>868</v>
      </c>
      <c r="C95" s="283"/>
      <c r="D95" s="42"/>
      <c r="E95" s="44"/>
      <c r="F95" s="284"/>
      <c r="G95" s="181"/>
      <c r="H95" s="181"/>
      <c r="I95" s="181"/>
      <c r="J95" s="34"/>
      <c r="K95" s="32"/>
      <c r="L95" s="32"/>
      <c r="M95" s="32"/>
      <c r="N95" s="32"/>
      <c r="O95" s="32"/>
      <c r="P95" s="32"/>
      <c r="Q95" s="32"/>
      <c r="R95" s="32"/>
      <c r="S95" s="32"/>
      <c r="T95" s="32"/>
      <c r="U95" s="32"/>
      <c r="V95" s="32"/>
      <c r="W95" s="32"/>
      <c r="X95" s="32"/>
      <c r="Y95" s="32"/>
      <c r="Z95" s="32"/>
    </row>
    <row r="96" spans="1:26" ht="42.75" customHeight="1">
      <c r="A96" s="368"/>
      <c r="B96" s="282" t="s">
        <v>869</v>
      </c>
      <c r="C96" s="283"/>
      <c r="D96" s="42"/>
      <c r="E96" s="44"/>
      <c r="F96" s="284"/>
      <c r="G96" s="181"/>
      <c r="H96" s="181"/>
      <c r="I96" s="181"/>
      <c r="J96" s="34"/>
      <c r="K96" s="32"/>
      <c r="L96" s="32"/>
      <c r="M96" s="32"/>
      <c r="N96" s="32"/>
      <c r="O96" s="32"/>
      <c r="P96" s="32"/>
      <c r="Q96" s="32"/>
      <c r="R96" s="32"/>
      <c r="S96" s="32"/>
      <c r="T96" s="32"/>
      <c r="U96" s="32"/>
      <c r="V96" s="32"/>
      <c r="W96" s="32"/>
      <c r="X96" s="32"/>
      <c r="Y96" s="32"/>
      <c r="Z96" s="32"/>
    </row>
    <row r="97" spans="1:26" ht="42.75" customHeight="1">
      <c r="A97" s="368"/>
      <c r="B97" s="282" t="s">
        <v>870</v>
      </c>
      <c r="C97" s="283"/>
      <c r="D97" s="42"/>
      <c r="E97" s="44"/>
      <c r="F97" s="284"/>
      <c r="G97" s="181"/>
      <c r="H97" s="181"/>
      <c r="I97" s="181"/>
      <c r="J97" s="34"/>
      <c r="K97" s="32"/>
      <c r="L97" s="32"/>
      <c r="M97" s="32"/>
      <c r="N97" s="32"/>
      <c r="O97" s="32"/>
      <c r="P97" s="32"/>
      <c r="Q97" s="32"/>
      <c r="R97" s="32"/>
      <c r="S97" s="32"/>
      <c r="T97" s="32"/>
      <c r="U97" s="32"/>
      <c r="V97" s="32"/>
      <c r="W97" s="32"/>
      <c r="X97" s="32"/>
      <c r="Y97" s="32"/>
      <c r="Z97" s="32"/>
    </row>
    <row r="98" spans="1:26" ht="42.75" customHeight="1">
      <c r="A98" s="368"/>
      <c r="B98" s="377" t="s">
        <v>871</v>
      </c>
      <c r="C98" s="301"/>
      <c r="D98" s="42"/>
      <c r="E98" s="44"/>
      <c r="F98" s="284"/>
      <c r="G98" s="181"/>
      <c r="H98" s="181"/>
      <c r="I98" s="181"/>
      <c r="J98" s="34"/>
      <c r="K98" s="32"/>
      <c r="L98" s="32"/>
      <c r="M98" s="32"/>
      <c r="N98" s="32"/>
      <c r="O98" s="32"/>
      <c r="P98" s="32"/>
      <c r="Q98" s="32"/>
      <c r="R98" s="32"/>
      <c r="S98" s="32"/>
      <c r="T98" s="32"/>
      <c r="U98" s="32"/>
      <c r="V98" s="32"/>
      <c r="W98" s="32"/>
      <c r="X98" s="32"/>
      <c r="Y98" s="32"/>
      <c r="Z98" s="32"/>
    </row>
    <row r="99" spans="1:26" ht="42.75" customHeight="1">
      <c r="A99" s="368"/>
      <c r="B99" s="282" t="s">
        <v>872</v>
      </c>
      <c r="C99" s="283"/>
      <c r="D99" s="42"/>
      <c r="E99" s="44"/>
      <c r="F99" s="284"/>
      <c r="G99" s="181"/>
      <c r="H99" s="181"/>
      <c r="I99" s="181"/>
      <c r="J99" s="34"/>
      <c r="K99" s="32"/>
      <c r="L99" s="32"/>
      <c r="M99" s="32"/>
      <c r="N99" s="32"/>
      <c r="O99" s="32"/>
      <c r="P99" s="32"/>
      <c r="Q99" s="32"/>
      <c r="R99" s="32"/>
      <c r="S99" s="32"/>
      <c r="T99" s="32"/>
      <c r="U99" s="32"/>
      <c r="V99" s="32"/>
      <c r="W99" s="32"/>
      <c r="X99" s="32"/>
      <c r="Y99" s="32"/>
      <c r="Z99" s="32"/>
    </row>
    <row r="100" spans="1:26" ht="42.75" customHeight="1">
      <c r="A100" s="368"/>
      <c r="B100" s="282" t="s">
        <v>873</v>
      </c>
      <c r="C100" s="283"/>
      <c r="D100" s="42"/>
      <c r="E100" s="44"/>
      <c r="F100" s="284"/>
      <c r="G100" s="181"/>
      <c r="H100" s="181"/>
      <c r="I100" s="181"/>
      <c r="J100" s="34"/>
      <c r="K100" s="32"/>
      <c r="L100" s="32"/>
      <c r="M100" s="32"/>
      <c r="N100" s="32"/>
      <c r="O100" s="32"/>
      <c r="P100" s="32"/>
      <c r="Q100" s="32"/>
      <c r="R100" s="32"/>
      <c r="S100" s="32"/>
      <c r="T100" s="32"/>
      <c r="U100" s="32"/>
      <c r="V100" s="32"/>
      <c r="W100" s="32"/>
      <c r="X100" s="32"/>
      <c r="Y100" s="32"/>
      <c r="Z100" s="32"/>
    </row>
    <row r="101" spans="1:26" ht="42.75" customHeight="1">
      <c r="A101" s="368"/>
      <c r="B101" s="377" t="s">
        <v>874</v>
      </c>
      <c r="C101" s="301"/>
      <c r="D101" s="42"/>
      <c r="E101" s="44"/>
      <c r="F101" s="284"/>
      <c r="G101" s="181"/>
      <c r="H101" s="181"/>
      <c r="I101" s="181"/>
      <c r="J101" s="34"/>
      <c r="K101" s="32"/>
      <c r="L101" s="32"/>
      <c r="M101" s="32"/>
      <c r="N101" s="32"/>
      <c r="O101" s="32"/>
      <c r="P101" s="32"/>
      <c r="Q101" s="32"/>
      <c r="R101" s="32"/>
      <c r="S101" s="32"/>
      <c r="T101" s="32"/>
      <c r="U101" s="32"/>
      <c r="V101" s="32"/>
      <c r="W101" s="32"/>
      <c r="X101" s="32"/>
      <c r="Y101" s="32"/>
      <c r="Z101" s="32"/>
    </row>
    <row r="102" spans="1:26" ht="28.5" customHeight="1">
      <c r="A102" s="368"/>
      <c r="B102" s="285"/>
      <c r="C102" s="283"/>
      <c r="D102" s="209"/>
      <c r="E102" s="44"/>
      <c r="F102" s="284"/>
      <c r="G102" s="181"/>
      <c r="H102" s="181"/>
      <c r="I102" s="181"/>
      <c r="J102" s="34"/>
      <c r="K102" s="32"/>
      <c r="L102" s="32"/>
      <c r="M102" s="32"/>
      <c r="N102" s="32"/>
      <c r="O102" s="32"/>
      <c r="P102" s="32"/>
      <c r="Q102" s="32"/>
      <c r="R102" s="32"/>
      <c r="S102" s="32"/>
      <c r="T102" s="32"/>
      <c r="U102" s="32"/>
      <c r="V102" s="32"/>
      <c r="W102" s="32"/>
      <c r="X102" s="32"/>
      <c r="Y102" s="32"/>
      <c r="Z102" s="32"/>
    </row>
    <row r="103" spans="1:26" ht="28.5" customHeight="1">
      <c r="A103" s="368"/>
      <c r="B103" s="211"/>
      <c r="C103" s="212"/>
      <c r="D103" s="208"/>
      <c r="E103" s="44"/>
      <c r="F103" s="284"/>
      <c r="G103" s="181"/>
      <c r="H103" s="181"/>
      <c r="I103" s="181"/>
      <c r="J103" s="34"/>
      <c r="K103" s="32"/>
      <c r="L103" s="32"/>
      <c r="M103" s="32"/>
      <c r="N103" s="32"/>
      <c r="O103" s="32"/>
      <c r="P103" s="32"/>
      <c r="Q103" s="32"/>
      <c r="R103" s="32"/>
      <c r="S103" s="32"/>
      <c r="T103" s="32"/>
      <c r="U103" s="32"/>
      <c r="V103" s="32"/>
      <c r="W103" s="32"/>
      <c r="X103" s="32"/>
      <c r="Y103" s="32"/>
      <c r="Z103" s="32"/>
    </row>
    <row r="104" spans="1:26" ht="28.5" customHeight="1">
      <c r="A104" s="369"/>
      <c r="B104" s="206"/>
      <c r="C104" s="32"/>
      <c r="D104" s="208"/>
      <c r="E104" s="213"/>
      <c r="F104" s="284"/>
      <c r="G104" s="181"/>
      <c r="H104" s="181"/>
      <c r="I104" s="181"/>
      <c r="J104" s="34"/>
      <c r="K104" s="32"/>
      <c r="L104" s="32"/>
      <c r="M104" s="32"/>
      <c r="N104" s="32"/>
      <c r="O104" s="32"/>
      <c r="P104" s="32"/>
      <c r="Q104" s="32"/>
      <c r="R104" s="32"/>
      <c r="S104" s="32"/>
      <c r="T104" s="32"/>
      <c r="U104" s="32"/>
      <c r="V104" s="32"/>
      <c r="W104" s="32"/>
      <c r="X104" s="32"/>
      <c r="Y104" s="32"/>
      <c r="Z104" s="32"/>
    </row>
  </sheetData>
  <mergeCells count="21">
    <mergeCell ref="A81:A104"/>
    <mergeCell ref="B101:C101"/>
    <mergeCell ref="B92:C92"/>
    <mergeCell ref="B98:C98"/>
    <mergeCell ref="B83:C83"/>
    <mergeCell ref="B89:C89"/>
    <mergeCell ref="B51:D51"/>
    <mergeCell ref="B53:C53"/>
    <mergeCell ref="B12:B14"/>
    <mergeCell ref="B44:D46"/>
    <mergeCell ref="B84:C84"/>
    <mergeCell ref="E84:E86"/>
    <mergeCell ref="B85:C85"/>
    <mergeCell ref="E54:E56"/>
    <mergeCell ref="E78:G78"/>
    <mergeCell ref="E79:I80"/>
    <mergeCell ref="B2:G3"/>
    <mergeCell ref="B4:G5"/>
    <mergeCell ref="B7:G7"/>
    <mergeCell ref="B8:D8"/>
    <mergeCell ref="E8:G8"/>
  </mergeCells>
  <dataValidations count="2">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31" xr:uid="{00000000-0002-0000-0A00-000000000000}">
      <formula1>"UFSJ,CSA,CDB,CTAN,CCO,CAP,CSL,3 campi SJDR"</formula1>
    </dataValidation>
    <dataValidation type="list" allowBlank="1" showInputMessage="1" showErrorMessage="1" prompt=" -  - " sqref="E8" xr:uid="{00000000-0002-0000-0A00-000001000000}">
      <formula1>$N$7:$N$34</formula1>
    </dataValidation>
  </dataValidation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014"/>
  <sheetViews>
    <sheetView workbookViewId="0"/>
  </sheetViews>
  <sheetFormatPr defaultColWidth="14.42578125" defaultRowHeight="15" customHeight="1"/>
  <cols>
    <col min="1" max="1" width="13" customWidth="1"/>
    <col min="2" max="2" width="79.28515625" customWidth="1"/>
    <col min="3" max="3" width="50.1406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27"/>
      <c r="B1" s="27"/>
      <c r="C1" s="135"/>
      <c r="D1" s="27"/>
      <c r="E1" s="27"/>
      <c r="F1" s="135"/>
      <c r="G1" s="27"/>
      <c r="H1" s="136"/>
      <c r="I1" s="136"/>
      <c r="J1" s="136"/>
      <c r="K1" s="136"/>
      <c r="L1" s="136"/>
      <c r="M1" s="136"/>
      <c r="N1" s="136"/>
      <c r="O1" s="136"/>
      <c r="P1" s="136"/>
      <c r="Q1" s="27"/>
      <c r="R1" s="136"/>
      <c r="S1" s="27"/>
      <c r="T1" s="27"/>
      <c r="U1" s="27"/>
      <c r="V1" s="27"/>
      <c r="W1" s="27"/>
      <c r="X1" s="27"/>
      <c r="Y1" s="27"/>
      <c r="Z1" s="27"/>
      <c r="AA1" s="27"/>
      <c r="AB1" s="27"/>
      <c r="AC1" s="27"/>
      <c r="AD1" s="27"/>
      <c r="AE1" s="27"/>
      <c r="AF1" s="27"/>
      <c r="AG1" s="27"/>
      <c r="AH1" s="27"/>
      <c r="AI1" s="27"/>
      <c r="AJ1" s="27"/>
      <c r="AK1" s="27"/>
      <c r="AL1" s="27"/>
      <c r="AM1" s="27"/>
      <c r="AN1" s="27"/>
      <c r="AO1" s="27"/>
      <c r="AP1" s="27"/>
      <c r="AQ1" s="27"/>
      <c r="AR1" s="27"/>
    </row>
    <row r="2" spans="1:44">
      <c r="A2" s="27"/>
      <c r="B2" s="343" t="s">
        <v>417</v>
      </c>
      <c r="C2" s="326"/>
      <c r="D2" s="326"/>
      <c r="E2" s="326"/>
      <c r="F2" s="326"/>
      <c r="G2" s="326"/>
      <c r="H2" s="326"/>
      <c r="I2" s="326"/>
      <c r="J2" s="326"/>
      <c r="K2" s="326"/>
      <c r="L2" s="326"/>
      <c r="M2" s="326"/>
      <c r="N2" s="326"/>
      <c r="O2" s="326"/>
      <c r="P2" s="326"/>
      <c r="Q2" s="319"/>
      <c r="R2" s="136"/>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44" ht="34.5" customHeight="1">
      <c r="A3" s="27"/>
      <c r="B3" s="320"/>
      <c r="C3" s="330"/>
      <c r="D3" s="330"/>
      <c r="E3" s="330"/>
      <c r="F3" s="330"/>
      <c r="G3" s="330"/>
      <c r="H3" s="330"/>
      <c r="I3" s="330"/>
      <c r="J3" s="330"/>
      <c r="K3" s="330"/>
      <c r="L3" s="330"/>
      <c r="M3" s="330"/>
      <c r="N3" s="330"/>
      <c r="O3" s="330"/>
      <c r="P3" s="330"/>
      <c r="Q3" s="321"/>
      <c r="R3" s="136"/>
      <c r="S3" s="27"/>
      <c r="T3" s="27"/>
      <c r="U3" s="27"/>
      <c r="V3" s="27"/>
      <c r="W3" s="27"/>
      <c r="X3" s="27"/>
      <c r="Y3" s="27"/>
      <c r="Z3" s="27"/>
      <c r="AA3" s="27"/>
      <c r="AB3" s="27"/>
      <c r="AC3" s="27"/>
      <c r="AD3" s="27"/>
      <c r="AE3" s="27"/>
      <c r="AF3" s="27"/>
      <c r="AG3" s="27"/>
      <c r="AH3" s="27"/>
      <c r="AI3" s="27"/>
      <c r="AJ3" s="27"/>
      <c r="AK3" s="27"/>
      <c r="AL3" s="27"/>
      <c r="AM3" s="27"/>
      <c r="AN3" s="27"/>
      <c r="AO3" s="27"/>
      <c r="AP3" s="27"/>
      <c r="AQ3" s="27"/>
      <c r="AR3" s="27"/>
    </row>
    <row r="4" spans="1:44" ht="39.75" customHeight="1">
      <c r="A4" s="27"/>
      <c r="B4" s="344" t="s">
        <v>418</v>
      </c>
      <c r="C4" s="345"/>
      <c r="D4" s="345"/>
      <c r="E4" s="345"/>
      <c r="F4" s="345"/>
      <c r="G4" s="345"/>
      <c r="H4" s="345"/>
      <c r="I4" s="345"/>
      <c r="J4" s="345"/>
      <c r="K4" s="345"/>
      <c r="L4" s="345"/>
      <c r="M4" s="345"/>
      <c r="N4" s="345"/>
      <c r="O4" s="345"/>
      <c r="P4" s="345"/>
      <c r="Q4" s="346"/>
      <c r="R4" s="136"/>
      <c r="S4" s="27"/>
      <c r="T4" s="27"/>
      <c r="U4" s="27"/>
      <c r="V4" s="27"/>
      <c r="W4" s="27"/>
      <c r="X4" s="27"/>
      <c r="Y4" s="27"/>
      <c r="Z4" s="27"/>
      <c r="AA4" s="27"/>
      <c r="AB4" s="27"/>
      <c r="AC4" s="27"/>
      <c r="AD4" s="27"/>
      <c r="AE4" s="27"/>
      <c r="AF4" s="27"/>
      <c r="AG4" s="27"/>
      <c r="AH4" s="27"/>
      <c r="AI4" s="27"/>
      <c r="AJ4" s="27"/>
      <c r="AK4" s="27"/>
      <c r="AL4" s="27"/>
      <c r="AM4" s="27"/>
      <c r="AN4" s="27"/>
      <c r="AO4" s="27"/>
      <c r="AP4" s="27"/>
      <c r="AQ4" s="27"/>
      <c r="AR4" s="27"/>
    </row>
    <row r="5" spans="1:44" ht="39.75" customHeight="1">
      <c r="A5" s="27"/>
      <c r="B5" s="344" t="s">
        <v>419</v>
      </c>
      <c r="C5" s="345"/>
      <c r="D5" s="345"/>
      <c r="E5" s="345"/>
      <c r="F5" s="345"/>
      <c r="G5" s="345"/>
      <c r="H5" s="345"/>
      <c r="I5" s="345"/>
      <c r="J5" s="345"/>
      <c r="K5" s="345"/>
      <c r="L5" s="345"/>
      <c r="M5" s="345"/>
      <c r="N5" s="345"/>
      <c r="O5" s="345"/>
      <c r="P5" s="345"/>
      <c r="Q5" s="346"/>
      <c r="R5" s="136"/>
      <c r="S5" s="27"/>
      <c r="T5" s="27"/>
      <c r="U5" s="27"/>
      <c r="V5" s="27"/>
      <c r="W5" s="27"/>
      <c r="X5" s="27"/>
      <c r="Y5" s="27"/>
      <c r="Z5" s="27"/>
      <c r="AA5" s="27"/>
      <c r="AB5" s="27"/>
      <c r="AC5" s="27"/>
      <c r="AD5" s="27"/>
      <c r="AE5" s="27"/>
      <c r="AF5" s="27"/>
      <c r="AG5" s="27"/>
      <c r="AH5" s="27"/>
      <c r="AI5" s="27"/>
      <c r="AJ5" s="27"/>
      <c r="AK5" s="27"/>
      <c r="AL5" s="27"/>
      <c r="AM5" s="27"/>
      <c r="AN5" s="27"/>
      <c r="AO5" s="27"/>
      <c r="AP5" s="27"/>
      <c r="AQ5" s="27"/>
      <c r="AR5" s="27"/>
    </row>
    <row r="6" spans="1:44" ht="42" customHeight="1">
      <c r="A6" s="27"/>
      <c r="B6" s="347" t="s">
        <v>875</v>
      </c>
      <c r="C6" s="332"/>
      <c r="D6" s="332"/>
      <c r="E6" s="332"/>
      <c r="F6" s="332"/>
      <c r="G6" s="332"/>
      <c r="H6" s="332"/>
      <c r="I6" s="332"/>
      <c r="J6" s="332"/>
      <c r="K6" s="332"/>
      <c r="L6" s="332"/>
      <c r="M6" s="332"/>
      <c r="N6" s="332"/>
      <c r="O6" s="332"/>
      <c r="P6" s="332"/>
      <c r="Q6" s="306"/>
      <c r="R6" s="136"/>
      <c r="S6" s="27"/>
      <c r="T6" s="27"/>
      <c r="U6" s="27"/>
      <c r="V6" s="27"/>
      <c r="W6" s="27"/>
      <c r="X6" s="27"/>
      <c r="Y6" s="27"/>
      <c r="Z6" s="27"/>
      <c r="AA6" s="27"/>
      <c r="AB6" s="27"/>
      <c r="AC6" s="27"/>
      <c r="AD6" s="27"/>
      <c r="AE6" s="27"/>
      <c r="AF6" s="27"/>
      <c r="AG6" s="27"/>
      <c r="AH6" s="27"/>
      <c r="AI6" s="27"/>
      <c r="AJ6" s="27"/>
      <c r="AK6" s="27"/>
      <c r="AL6" s="27"/>
      <c r="AM6" s="27"/>
      <c r="AN6" s="27"/>
      <c r="AO6" s="27"/>
      <c r="AP6" s="27"/>
      <c r="AQ6" s="27"/>
      <c r="AR6" s="27"/>
    </row>
    <row r="7" spans="1:44" ht="42" customHeight="1">
      <c r="A7" s="27"/>
      <c r="B7" s="347" t="s">
        <v>421</v>
      </c>
      <c r="C7" s="332"/>
      <c r="D7" s="332"/>
      <c r="E7" s="332"/>
      <c r="F7" s="332"/>
      <c r="G7" s="332"/>
      <c r="H7" s="332"/>
      <c r="I7" s="332"/>
      <c r="J7" s="332"/>
      <c r="K7" s="332"/>
      <c r="L7" s="332"/>
      <c r="M7" s="332"/>
      <c r="N7" s="332"/>
      <c r="O7" s="332"/>
      <c r="P7" s="332"/>
      <c r="Q7" s="306"/>
      <c r="R7" s="136"/>
      <c r="S7" s="27"/>
      <c r="T7" s="27"/>
      <c r="U7" s="27"/>
      <c r="V7" s="27"/>
      <c r="W7" s="27"/>
      <c r="X7" s="27"/>
      <c r="Y7" s="27"/>
      <c r="Z7" s="27"/>
      <c r="AA7" s="27"/>
      <c r="AB7" s="27"/>
      <c r="AC7" s="27"/>
      <c r="AD7" s="27"/>
      <c r="AE7" s="27"/>
      <c r="AF7" s="27"/>
      <c r="AG7" s="27"/>
      <c r="AH7" s="27"/>
      <c r="AI7" s="27"/>
      <c r="AJ7" s="27"/>
      <c r="AK7" s="27"/>
      <c r="AL7" s="27"/>
      <c r="AM7" s="27"/>
      <c r="AN7" s="27"/>
      <c r="AO7" s="27"/>
      <c r="AP7" s="27"/>
      <c r="AQ7" s="27"/>
      <c r="AR7" s="27"/>
    </row>
    <row r="8" spans="1:44" ht="39.75" customHeight="1">
      <c r="A8" s="27"/>
      <c r="B8" s="347" t="s">
        <v>422</v>
      </c>
      <c r="C8" s="332"/>
      <c r="D8" s="332"/>
      <c r="E8" s="332"/>
      <c r="F8" s="332"/>
      <c r="G8" s="332"/>
      <c r="H8" s="332"/>
      <c r="I8" s="332"/>
      <c r="J8" s="332"/>
      <c r="K8" s="332"/>
      <c r="L8" s="332"/>
      <c r="M8" s="332"/>
      <c r="N8" s="332"/>
      <c r="O8" s="332"/>
      <c r="P8" s="332"/>
      <c r="Q8" s="306"/>
      <c r="R8" s="136"/>
      <c r="S8" s="27"/>
      <c r="T8" s="27"/>
      <c r="U8" s="27"/>
      <c r="V8" s="27"/>
      <c r="W8" s="27"/>
      <c r="X8" s="27"/>
      <c r="Y8" s="27"/>
      <c r="Z8" s="27"/>
      <c r="AA8" s="27"/>
      <c r="AB8" s="27"/>
      <c r="AC8" s="27"/>
      <c r="AD8" s="27"/>
      <c r="AE8" s="27"/>
      <c r="AF8" s="27"/>
      <c r="AG8" s="27"/>
      <c r="AH8" s="27"/>
      <c r="AI8" s="27"/>
      <c r="AJ8" s="27"/>
      <c r="AK8" s="27"/>
      <c r="AL8" s="27"/>
      <c r="AM8" s="27"/>
      <c r="AN8" s="27"/>
      <c r="AO8" s="27"/>
      <c r="AP8" s="27"/>
      <c r="AQ8" s="27"/>
      <c r="AR8" s="27"/>
    </row>
    <row r="9" spans="1:44" ht="39.75" customHeight="1">
      <c r="A9" s="27"/>
      <c r="B9" s="347" t="s">
        <v>423</v>
      </c>
      <c r="C9" s="332"/>
      <c r="D9" s="332"/>
      <c r="E9" s="332"/>
      <c r="F9" s="332"/>
      <c r="G9" s="332"/>
      <c r="H9" s="332"/>
      <c r="I9" s="332"/>
      <c r="J9" s="332"/>
      <c r="K9" s="332"/>
      <c r="L9" s="332"/>
      <c r="M9" s="332"/>
      <c r="N9" s="332"/>
      <c r="O9" s="332"/>
      <c r="P9" s="332"/>
      <c r="Q9" s="306"/>
      <c r="R9" s="136"/>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28.5" customHeight="1">
      <c r="A10" s="23"/>
      <c r="B10" s="137"/>
      <c r="C10" s="138"/>
      <c r="D10" s="137"/>
      <c r="E10" s="137"/>
      <c r="F10" s="138"/>
      <c r="G10" s="137"/>
      <c r="H10" s="137"/>
      <c r="I10" s="137"/>
      <c r="J10" s="137"/>
      <c r="K10" s="137"/>
      <c r="L10" s="137"/>
      <c r="M10" s="137"/>
      <c r="N10" s="137"/>
      <c r="O10" s="137"/>
      <c r="P10" s="137"/>
      <c r="Q10" s="137"/>
      <c r="R10" s="136">
        <v>1</v>
      </c>
      <c r="S10" s="27" t="s">
        <v>34</v>
      </c>
      <c r="T10" s="27"/>
      <c r="U10" s="27" t="s">
        <v>424</v>
      </c>
      <c r="V10" s="27"/>
      <c r="W10" s="27" t="s">
        <v>425</v>
      </c>
      <c r="X10" s="27" t="s">
        <v>426</v>
      </c>
      <c r="Y10" s="27"/>
      <c r="Z10" s="27"/>
      <c r="AA10" s="27"/>
      <c r="AB10" s="27"/>
      <c r="AC10" s="27"/>
      <c r="AD10" s="27"/>
      <c r="AE10" s="27"/>
      <c r="AF10" s="27"/>
      <c r="AG10" s="27"/>
      <c r="AH10" s="27"/>
      <c r="AI10" s="27"/>
      <c r="AJ10" s="27"/>
      <c r="AK10" s="27"/>
      <c r="AL10" s="27"/>
      <c r="AM10" s="27"/>
      <c r="AN10" s="27"/>
      <c r="AO10" s="27"/>
      <c r="AP10" s="27"/>
      <c r="AQ10" s="27"/>
      <c r="AR10" s="27"/>
    </row>
    <row r="11" spans="1:44" ht="15.75" customHeight="1">
      <c r="A11" s="23"/>
      <c r="B11" s="352" t="s">
        <v>427</v>
      </c>
      <c r="C11" s="353" t="s">
        <v>428</v>
      </c>
      <c r="D11" s="326"/>
      <c r="E11" s="326"/>
      <c r="F11" s="319"/>
      <c r="G11" s="355" t="s">
        <v>429</v>
      </c>
      <c r="H11" s="326"/>
      <c r="I11" s="326"/>
      <c r="J11" s="319"/>
      <c r="K11" s="355" t="s">
        <v>430</v>
      </c>
      <c r="L11" s="326"/>
      <c r="M11" s="326"/>
      <c r="N11" s="326"/>
      <c r="O11" s="326"/>
      <c r="P11" s="326"/>
      <c r="Q11" s="319"/>
      <c r="R11" s="139">
        <v>2</v>
      </c>
      <c r="S11" s="140" t="s">
        <v>431</v>
      </c>
      <c r="T11" s="140"/>
      <c r="U11" s="140" t="s">
        <v>432</v>
      </c>
      <c r="V11" s="140"/>
      <c r="W11" s="140" t="s">
        <v>433</v>
      </c>
      <c r="X11" s="140" t="s">
        <v>434</v>
      </c>
      <c r="Y11" s="140"/>
      <c r="Z11" s="140"/>
      <c r="AA11" s="140"/>
      <c r="AB11" s="140"/>
      <c r="AC11" s="140"/>
      <c r="AD11" s="140"/>
      <c r="AE11" s="140"/>
      <c r="AF11" s="140"/>
      <c r="AG11" s="140"/>
      <c r="AH11" s="140"/>
      <c r="AI11" s="140"/>
      <c r="AJ11" s="140"/>
      <c r="AK11" s="140"/>
      <c r="AL11" s="140"/>
      <c r="AM11" s="140"/>
      <c r="AN11" s="140"/>
      <c r="AO11" s="140"/>
      <c r="AP11" s="140"/>
      <c r="AQ11" s="140"/>
      <c r="AR11" s="140"/>
    </row>
    <row r="12" spans="1:44" ht="37.5" customHeight="1">
      <c r="A12" s="23"/>
      <c r="B12" s="308"/>
      <c r="C12" s="354"/>
      <c r="D12" s="330"/>
      <c r="E12" s="330"/>
      <c r="F12" s="321"/>
      <c r="G12" s="320"/>
      <c r="H12" s="330"/>
      <c r="I12" s="330"/>
      <c r="J12" s="321"/>
      <c r="K12" s="320"/>
      <c r="L12" s="330"/>
      <c r="M12" s="330"/>
      <c r="N12" s="330"/>
      <c r="O12" s="330"/>
      <c r="P12" s="330"/>
      <c r="Q12" s="321"/>
      <c r="R12" s="139">
        <v>3</v>
      </c>
      <c r="S12" s="140"/>
      <c r="T12" s="140"/>
      <c r="U12" s="140" t="s">
        <v>435</v>
      </c>
      <c r="V12" s="140"/>
      <c r="W12" s="140" t="s">
        <v>436</v>
      </c>
      <c r="X12" s="140" t="s">
        <v>437</v>
      </c>
      <c r="Y12" s="140"/>
      <c r="Z12" s="140"/>
      <c r="AA12" s="140"/>
      <c r="AB12" s="140"/>
      <c r="AC12" s="140"/>
      <c r="AD12" s="140"/>
      <c r="AE12" s="140"/>
      <c r="AF12" s="140"/>
      <c r="AG12" s="140"/>
      <c r="AH12" s="140"/>
      <c r="AI12" s="140"/>
      <c r="AJ12" s="140"/>
      <c r="AK12" s="140"/>
      <c r="AL12" s="140"/>
      <c r="AM12" s="140"/>
      <c r="AN12" s="140"/>
      <c r="AO12" s="140"/>
      <c r="AP12" s="140"/>
      <c r="AQ12" s="140"/>
      <c r="AR12" s="140"/>
    </row>
    <row r="13" spans="1:44" ht="93.75" customHeight="1">
      <c r="A13" s="23"/>
      <c r="B13" s="309"/>
      <c r="C13" s="142" t="s">
        <v>438</v>
      </c>
      <c r="D13" s="143" t="s">
        <v>439</v>
      </c>
      <c r="E13" s="144" t="s">
        <v>440</v>
      </c>
      <c r="F13" s="145" t="s">
        <v>441</v>
      </c>
      <c r="G13" s="146" t="s">
        <v>442</v>
      </c>
      <c r="H13" s="147" t="s">
        <v>443</v>
      </c>
      <c r="I13" s="146" t="s">
        <v>444</v>
      </c>
      <c r="J13" s="146" t="s">
        <v>445</v>
      </c>
      <c r="K13" s="145" t="s">
        <v>446</v>
      </c>
      <c r="L13" s="145" t="s">
        <v>447</v>
      </c>
      <c r="M13" s="145" t="s">
        <v>448</v>
      </c>
      <c r="N13" s="145" t="s">
        <v>449</v>
      </c>
      <c r="O13" s="145" t="s">
        <v>450</v>
      </c>
      <c r="P13" s="145" t="s">
        <v>451</v>
      </c>
      <c r="Q13" s="145" t="s">
        <v>452</v>
      </c>
      <c r="R13" s="148">
        <v>4</v>
      </c>
      <c r="S13" s="149"/>
      <c r="T13" s="149"/>
      <c r="U13" s="149" t="s">
        <v>453</v>
      </c>
      <c r="V13" s="149"/>
      <c r="W13" s="149" t="s">
        <v>454</v>
      </c>
      <c r="X13" s="149"/>
      <c r="Y13" s="149"/>
      <c r="Z13" s="149"/>
      <c r="AA13" s="149"/>
      <c r="AB13" s="149"/>
      <c r="AC13" s="149"/>
      <c r="AD13" s="149"/>
      <c r="AE13" s="149"/>
      <c r="AF13" s="149"/>
      <c r="AG13" s="149"/>
      <c r="AH13" s="149"/>
      <c r="AI13" s="149"/>
      <c r="AJ13" s="149"/>
      <c r="AK13" s="149"/>
      <c r="AL13" s="149"/>
      <c r="AM13" s="149"/>
      <c r="AN13" s="149"/>
      <c r="AO13" s="149"/>
      <c r="AP13" s="149"/>
      <c r="AQ13" s="149"/>
      <c r="AR13" s="149"/>
    </row>
    <row r="14" spans="1:44" ht="69.75" customHeight="1">
      <c r="A14" s="43">
        <v>1</v>
      </c>
      <c r="B14" s="56" t="str">
        <f>OBJETIVO_SETORIAL_05!B12</f>
        <v>-Reelaborar a política de acolhimento e acompanhamento acadêmico e psicológico dos alunos da UFSJ; (SEACA)</v>
      </c>
      <c r="C14" s="160" t="s">
        <v>876</v>
      </c>
      <c r="D14" s="160" t="s">
        <v>877</v>
      </c>
      <c r="E14" s="160" t="s">
        <v>878</v>
      </c>
      <c r="F14" s="160" t="s">
        <v>432</v>
      </c>
      <c r="G14" s="286">
        <v>2</v>
      </c>
      <c r="H14" s="286">
        <v>2</v>
      </c>
      <c r="I14" s="287">
        <f t="shared" ref="I14:I30" si="0">G14*H14</f>
        <v>4</v>
      </c>
      <c r="J14" s="288" t="str">
        <f t="shared" ref="J14:J30" si="1">IF(I14&lt;3,"Baixo",IF(AND(I14&lt;7,I14&gt;=3),"Médio",IF(AND(I14&lt;13,I14&gt;=8),"Alto","Extremo")))</f>
        <v>Médio</v>
      </c>
      <c r="K14" s="160" t="s">
        <v>454</v>
      </c>
      <c r="L14" s="160" t="s">
        <v>879</v>
      </c>
      <c r="M14" s="160" t="s">
        <v>431</v>
      </c>
      <c r="N14" s="153"/>
      <c r="O14" s="153"/>
      <c r="P14" s="160" t="s">
        <v>431</v>
      </c>
      <c r="Q14" s="286" t="s">
        <v>426</v>
      </c>
      <c r="R14" s="157"/>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ht="69.75" customHeight="1">
      <c r="A15" s="43">
        <v>2</v>
      </c>
      <c r="B15" s="56" t="str">
        <f>OBJETIVO_SETORIAL_05!B15</f>
        <v>- Implementar políticas de ensino voltadas especificamente para o combate à retenção e à evasão nos cursos de graduação da UFSJ;</v>
      </c>
      <c r="C15" s="160" t="s">
        <v>880</v>
      </c>
      <c r="D15" s="160" t="s">
        <v>881</v>
      </c>
      <c r="E15" s="160" t="s">
        <v>878</v>
      </c>
      <c r="F15" s="160" t="s">
        <v>435</v>
      </c>
      <c r="G15" s="286">
        <v>2</v>
      </c>
      <c r="H15" s="286">
        <v>2</v>
      </c>
      <c r="I15" s="287">
        <f t="shared" si="0"/>
        <v>4</v>
      </c>
      <c r="J15" s="288" t="str">
        <f t="shared" si="1"/>
        <v>Médio</v>
      </c>
      <c r="K15" s="160" t="s">
        <v>454</v>
      </c>
      <c r="L15" s="160" t="s">
        <v>879</v>
      </c>
      <c r="M15" s="160" t="s">
        <v>431</v>
      </c>
      <c r="N15" s="153"/>
      <c r="O15" s="153"/>
      <c r="P15" s="160" t="s">
        <v>431</v>
      </c>
      <c r="Q15" s="286" t="s">
        <v>426</v>
      </c>
      <c r="R15" s="157"/>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row>
    <row r="16" spans="1:44" ht="69.75" customHeight="1">
      <c r="A16" s="43">
        <v>3</v>
      </c>
      <c r="B16" s="56" t="str">
        <f>OBJETIVO_SETORIAL_05!B16</f>
        <v>- Criar um fórum permanente voltado para o desenvolvimento e acompanhamento da(s) política(s) de ingresso e de permanência discente na UFSJ;</v>
      </c>
      <c r="C16" s="160" t="s">
        <v>882</v>
      </c>
      <c r="D16" s="160" t="s">
        <v>877</v>
      </c>
      <c r="E16" s="160" t="s">
        <v>883</v>
      </c>
      <c r="F16" s="160" t="s">
        <v>432</v>
      </c>
      <c r="G16" s="286">
        <v>2</v>
      </c>
      <c r="H16" s="286">
        <v>2</v>
      </c>
      <c r="I16" s="287">
        <f t="shared" si="0"/>
        <v>4</v>
      </c>
      <c r="J16" s="288" t="str">
        <f t="shared" si="1"/>
        <v>Médio</v>
      </c>
      <c r="K16" s="160" t="s">
        <v>454</v>
      </c>
      <c r="L16" s="160" t="s">
        <v>879</v>
      </c>
      <c r="M16" s="160" t="s">
        <v>431</v>
      </c>
      <c r="N16" s="153"/>
      <c r="O16" s="153"/>
      <c r="P16" s="160" t="s">
        <v>431</v>
      </c>
      <c r="Q16" s="286" t="s">
        <v>426</v>
      </c>
      <c r="R16" s="157"/>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1:44" ht="69.75" customHeight="1">
      <c r="A17" s="43">
        <v>4</v>
      </c>
      <c r="B17" s="56" t="str">
        <f>OBJETIVO_SETORIAL_05!B17</f>
        <v>-Fomentar parcerias com instituições públicas e privadas nacionais e internacionais para a promoção de atividades ligadas ao ensino;</v>
      </c>
      <c r="C17" s="160" t="s">
        <v>884</v>
      </c>
      <c r="D17" s="160" t="s">
        <v>885</v>
      </c>
      <c r="E17" s="160" t="s">
        <v>886</v>
      </c>
      <c r="F17" s="160" t="s">
        <v>432</v>
      </c>
      <c r="G17" s="286">
        <v>1</v>
      </c>
      <c r="H17" s="286">
        <v>1</v>
      </c>
      <c r="I17" s="287">
        <f t="shared" si="0"/>
        <v>1</v>
      </c>
      <c r="J17" s="288" t="str">
        <f t="shared" si="1"/>
        <v>Baixo</v>
      </c>
      <c r="K17" s="160" t="s">
        <v>436</v>
      </c>
      <c r="L17" s="160" t="s">
        <v>887</v>
      </c>
      <c r="M17" s="160" t="s">
        <v>431</v>
      </c>
      <c r="N17" s="153"/>
      <c r="O17" s="153"/>
      <c r="P17" s="160" t="s">
        <v>431</v>
      </c>
      <c r="Q17" s="286" t="s">
        <v>437</v>
      </c>
      <c r="R17" s="157"/>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row>
    <row r="18" spans="1:44" ht="69.75" customHeight="1">
      <c r="A18" s="43">
        <v>5</v>
      </c>
      <c r="B18" s="56" t="str">
        <f>OBJETIVO_SETORIAL_05!B18</f>
        <v>-Institucionalizar a existência de equipes de competições acadêmicas;</v>
      </c>
      <c r="C18" s="160" t="s">
        <v>888</v>
      </c>
      <c r="D18" s="160" t="s">
        <v>877</v>
      </c>
      <c r="E18" s="160" t="s">
        <v>878</v>
      </c>
      <c r="F18" s="160" t="s">
        <v>435</v>
      </c>
      <c r="G18" s="286">
        <v>2</v>
      </c>
      <c r="H18" s="286">
        <v>2</v>
      </c>
      <c r="I18" s="287">
        <f t="shared" si="0"/>
        <v>4</v>
      </c>
      <c r="J18" s="288" t="str">
        <f t="shared" si="1"/>
        <v>Médio</v>
      </c>
      <c r="K18" s="160" t="s">
        <v>454</v>
      </c>
      <c r="L18" s="160" t="s">
        <v>879</v>
      </c>
      <c r="M18" s="160" t="s">
        <v>431</v>
      </c>
      <c r="N18" s="153"/>
      <c r="O18" s="153"/>
      <c r="P18" s="160" t="s">
        <v>431</v>
      </c>
      <c r="Q18" s="286" t="s">
        <v>426</v>
      </c>
      <c r="R18" s="157"/>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row>
    <row r="19" spans="1:44" ht="69.75" customHeight="1">
      <c r="A19" s="43">
        <v>6</v>
      </c>
      <c r="B19" s="56" t="str">
        <f>OBJETIVO_SETORIAL_05!B19</f>
        <v>-Construir coletivamente uma política de ensino voltada para o apoio às equipes de competição acadêmica da UFSJ; (SEACA)</v>
      </c>
      <c r="C19" s="160" t="s">
        <v>889</v>
      </c>
      <c r="D19" s="160" t="s">
        <v>877</v>
      </c>
      <c r="E19" s="160" t="s">
        <v>878</v>
      </c>
      <c r="F19" s="160" t="s">
        <v>435</v>
      </c>
      <c r="G19" s="286">
        <v>2</v>
      </c>
      <c r="H19" s="286">
        <v>2</v>
      </c>
      <c r="I19" s="287">
        <f t="shared" si="0"/>
        <v>4</v>
      </c>
      <c r="J19" s="288" t="str">
        <f t="shared" si="1"/>
        <v>Médio</v>
      </c>
      <c r="K19" s="160" t="s">
        <v>454</v>
      </c>
      <c r="L19" s="160" t="s">
        <v>890</v>
      </c>
      <c r="M19" s="160" t="s">
        <v>431</v>
      </c>
      <c r="N19" s="153"/>
      <c r="O19" s="153"/>
      <c r="P19" s="160" t="s">
        <v>431</v>
      </c>
      <c r="Q19" s="288"/>
      <c r="R19" s="157"/>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row>
    <row r="20" spans="1:44" ht="69.75" customHeight="1">
      <c r="A20" s="43">
        <v>7</v>
      </c>
      <c r="B20" s="56" t="str">
        <f>OBJETIVO_SETORIAL_05!B20</f>
        <v>-Colaborar com a comissão de integração para políticas de formação de docentes da educação básica;</v>
      </c>
      <c r="C20" s="160" t="s">
        <v>891</v>
      </c>
      <c r="D20" s="160" t="s">
        <v>877</v>
      </c>
      <c r="E20" s="160" t="s">
        <v>892</v>
      </c>
      <c r="F20" s="160" t="s">
        <v>432</v>
      </c>
      <c r="G20" s="286">
        <v>2</v>
      </c>
      <c r="H20" s="286">
        <v>3</v>
      </c>
      <c r="I20" s="287">
        <f t="shared" si="0"/>
        <v>6</v>
      </c>
      <c r="J20" s="288" t="str">
        <f t="shared" si="1"/>
        <v>Médio</v>
      </c>
      <c r="K20" s="160" t="s">
        <v>454</v>
      </c>
      <c r="L20" s="160" t="s">
        <v>893</v>
      </c>
      <c r="M20" s="153"/>
      <c r="N20" s="153"/>
      <c r="O20" s="153"/>
      <c r="P20" s="153"/>
      <c r="Q20" s="288"/>
      <c r="R20" s="157"/>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ht="69.75" customHeight="1">
      <c r="A21" s="43">
        <v>8</v>
      </c>
      <c r="B21" s="289" t="str">
        <f>OBJETIVO_SETORIAL_05!B21</f>
        <v>-Reformular a política de Educação a Distância;</v>
      </c>
      <c r="C21" s="290"/>
      <c r="D21" s="290"/>
      <c r="E21" s="290"/>
      <c r="F21" s="290"/>
      <c r="G21" s="291"/>
      <c r="H21" s="291"/>
      <c r="I21" s="292">
        <f t="shared" si="0"/>
        <v>0</v>
      </c>
      <c r="J21" s="291" t="str">
        <f t="shared" si="1"/>
        <v>Baixo</v>
      </c>
      <c r="K21" s="290"/>
      <c r="L21" s="290"/>
      <c r="M21" s="290"/>
      <c r="N21" s="290"/>
      <c r="O21" s="290"/>
      <c r="P21" s="290"/>
      <c r="Q21" s="291"/>
      <c r="R21" s="293"/>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row>
    <row r="22" spans="1:44" ht="69.75" customHeight="1">
      <c r="A22" s="43">
        <v>9</v>
      </c>
      <c r="B22" s="56" t="str">
        <f>OBJETIVO_SETORIAL_05!B22</f>
        <v>-Elaborar uma política de integração entre as atividades de ensino, pesquisa e extensão nos cursos de graduação;</v>
      </c>
      <c r="C22" s="160" t="s">
        <v>894</v>
      </c>
      <c r="D22" s="160" t="s">
        <v>877</v>
      </c>
      <c r="E22" s="160" t="s">
        <v>878</v>
      </c>
      <c r="F22" s="160" t="s">
        <v>435</v>
      </c>
      <c r="G22" s="286">
        <v>2</v>
      </c>
      <c r="H22" s="286">
        <v>4</v>
      </c>
      <c r="I22" s="287">
        <f t="shared" si="0"/>
        <v>8</v>
      </c>
      <c r="J22" s="288" t="str">
        <f t="shared" si="1"/>
        <v>Alto</v>
      </c>
      <c r="K22" s="160" t="s">
        <v>433</v>
      </c>
      <c r="L22" s="160" t="s">
        <v>895</v>
      </c>
      <c r="M22" s="153"/>
      <c r="N22" s="153"/>
      <c r="O22" s="153"/>
      <c r="P22" s="153"/>
      <c r="Q22" s="288"/>
      <c r="R22" s="157"/>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1:44" ht="69.75" customHeight="1">
      <c r="A23" s="43">
        <v>10</v>
      </c>
      <c r="B23" s="56" t="str">
        <f>OBJETIVO_SETORIAL_05!B23</f>
        <v>-Defender nos órgãos governamentais os programas de iniciação à docência e de residência pedagógica;</v>
      </c>
      <c r="C23" s="160" t="s">
        <v>896</v>
      </c>
      <c r="D23" s="160" t="s">
        <v>897</v>
      </c>
      <c r="E23" s="160" t="s">
        <v>898</v>
      </c>
      <c r="F23" s="160" t="s">
        <v>453</v>
      </c>
      <c r="G23" s="286">
        <v>2</v>
      </c>
      <c r="H23" s="286">
        <v>3</v>
      </c>
      <c r="I23" s="287">
        <f t="shared" si="0"/>
        <v>6</v>
      </c>
      <c r="J23" s="288" t="str">
        <f t="shared" si="1"/>
        <v>Médio</v>
      </c>
      <c r="K23" s="160" t="s">
        <v>433</v>
      </c>
      <c r="L23" s="160" t="s">
        <v>899</v>
      </c>
      <c r="M23" s="153"/>
      <c r="N23" s="153"/>
      <c r="O23" s="153"/>
      <c r="P23" s="153"/>
      <c r="Q23" s="288"/>
      <c r="R23" s="157"/>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row>
    <row r="24" spans="1:44" ht="69.75" customHeight="1">
      <c r="A24" s="43">
        <v>11</v>
      </c>
      <c r="B24" s="56" t="str">
        <f>OBJETIVO_SETORIAL_05!B24</f>
        <v>-Viabilizar mecanismos de captação de recursos externos para financiamento de laboratórios;</v>
      </c>
      <c r="C24" s="160" t="s">
        <v>900</v>
      </c>
      <c r="D24" s="295" t="s">
        <v>901</v>
      </c>
      <c r="E24" s="160" t="s">
        <v>902</v>
      </c>
      <c r="F24" s="160" t="s">
        <v>453</v>
      </c>
      <c r="G24" s="286">
        <v>2</v>
      </c>
      <c r="H24" s="286">
        <v>3</v>
      </c>
      <c r="I24" s="287">
        <f t="shared" si="0"/>
        <v>6</v>
      </c>
      <c r="J24" s="288" t="str">
        <f t="shared" si="1"/>
        <v>Médio</v>
      </c>
      <c r="K24" s="160" t="s">
        <v>433</v>
      </c>
      <c r="L24" s="160" t="s">
        <v>899</v>
      </c>
      <c r="M24" s="153"/>
      <c r="N24" s="153"/>
      <c r="O24" s="153"/>
      <c r="P24" s="153"/>
      <c r="Q24" s="288"/>
      <c r="R24" s="157"/>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ht="69.75" customHeight="1">
      <c r="A25" s="43">
        <v>12</v>
      </c>
      <c r="B25" s="56" t="str">
        <f>OBJETIVO_SETORIAL_05!B25</f>
        <v>-Elaborar, de forma coletiva e transparente, o projeto anual de orçamento para o ensino de graduação na UFSJ;</v>
      </c>
      <c r="C25" s="295" t="s">
        <v>903</v>
      </c>
      <c r="D25" s="295" t="s">
        <v>904</v>
      </c>
      <c r="E25" s="295" t="s">
        <v>905</v>
      </c>
      <c r="F25" s="160" t="s">
        <v>424</v>
      </c>
      <c r="G25" s="286">
        <v>3</v>
      </c>
      <c r="H25" s="286">
        <v>1</v>
      </c>
      <c r="I25" s="287">
        <f t="shared" si="0"/>
        <v>3</v>
      </c>
      <c r="J25" s="288" t="str">
        <f t="shared" si="1"/>
        <v>Médio</v>
      </c>
      <c r="K25" s="153"/>
      <c r="L25" s="153"/>
      <c r="M25" s="153"/>
      <c r="N25" s="153"/>
      <c r="O25" s="153"/>
      <c r="P25" s="153"/>
      <c r="Q25" s="288"/>
      <c r="R25" s="157"/>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row>
    <row r="26" spans="1:44" ht="69.75" customHeight="1">
      <c r="A26" s="43">
        <v>13</v>
      </c>
      <c r="B26" s="289" t="str">
        <f>OBJETIVO_SETORIAL_05!B26</f>
        <v>-Promover ações de sensibilização e de formação sobre o tema da acessibilidade;</v>
      </c>
      <c r="C26" s="296"/>
      <c r="D26" s="296"/>
      <c r="E26" s="296"/>
      <c r="F26" s="290"/>
      <c r="G26" s="291"/>
      <c r="H26" s="291"/>
      <c r="I26" s="292">
        <f t="shared" si="0"/>
        <v>0</v>
      </c>
      <c r="J26" s="291" t="str">
        <f t="shared" si="1"/>
        <v>Baixo</v>
      </c>
      <c r="K26" s="290"/>
      <c r="L26" s="290"/>
      <c r="M26" s="290"/>
      <c r="N26" s="290"/>
      <c r="O26" s="290"/>
      <c r="P26" s="290"/>
      <c r="Q26" s="291"/>
      <c r="R26" s="293"/>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row>
    <row r="27" spans="1:44" ht="69.75" customHeight="1">
      <c r="A27" s="43">
        <v>14</v>
      </c>
      <c r="B27" s="56" t="str">
        <f>OBJETIVO_SETORIAL_05!B27</f>
        <v>-Construir colaborativamente metodologias de ensino alternativas com o objetivo de estimular o aprendizado dos discentes;</v>
      </c>
      <c r="C27" s="295" t="s">
        <v>906</v>
      </c>
      <c r="D27" s="295" t="s">
        <v>904</v>
      </c>
      <c r="E27" s="295" t="s">
        <v>907</v>
      </c>
      <c r="F27" s="160" t="s">
        <v>424</v>
      </c>
      <c r="G27" s="286">
        <v>2</v>
      </c>
      <c r="H27" s="286">
        <v>1</v>
      </c>
      <c r="I27" s="287">
        <f t="shared" si="0"/>
        <v>2</v>
      </c>
      <c r="J27" s="288" t="str">
        <f t="shared" si="1"/>
        <v>Baixo</v>
      </c>
      <c r="K27" s="153"/>
      <c r="L27" s="153"/>
      <c r="M27" s="153"/>
      <c r="N27" s="153"/>
      <c r="O27" s="153"/>
      <c r="P27" s="153"/>
      <c r="Q27" s="288"/>
      <c r="R27" s="157"/>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69.75" customHeight="1">
      <c r="A28" s="43">
        <v>15</v>
      </c>
      <c r="B28" s="56" t="str">
        <f>OBJETIVO_SETORIAL_05!B28</f>
        <v>-Conduzir de forma participativa o processo de reestruturação dos cursos de graduação;</v>
      </c>
      <c r="C28" s="295" t="s">
        <v>903</v>
      </c>
      <c r="D28" s="295" t="s">
        <v>904</v>
      </c>
      <c r="E28" s="295" t="s">
        <v>908</v>
      </c>
      <c r="F28" s="160" t="s">
        <v>424</v>
      </c>
      <c r="G28" s="286">
        <v>2</v>
      </c>
      <c r="H28" s="286">
        <v>2</v>
      </c>
      <c r="I28" s="287">
        <f t="shared" si="0"/>
        <v>4</v>
      </c>
      <c r="J28" s="288" t="str">
        <f t="shared" si="1"/>
        <v>Médio</v>
      </c>
      <c r="K28" s="153"/>
      <c r="L28" s="153"/>
      <c r="M28" s="153"/>
      <c r="N28" s="153"/>
      <c r="O28" s="153"/>
      <c r="P28" s="153"/>
      <c r="Q28" s="288"/>
      <c r="R28" s="157"/>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ht="54" customHeight="1">
      <c r="A29" s="43">
        <v>16</v>
      </c>
      <c r="B29" s="56" t="str">
        <f>OBJETIVO_SETORIAL_05!B29</f>
        <v>-Formular estratégias de atração de novos discentes;</v>
      </c>
      <c r="C29" s="295" t="s">
        <v>909</v>
      </c>
      <c r="D29" s="295" t="s">
        <v>910</v>
      </c>
      <c r="E29" s="295" t="s">
        <v>911</v>
      </c>
      <c r="F29" s="160" t="s">
        <v>453</v>
      </c>
      <c r="G29" s="297">
        <v>2</v>
      </c>
      <c r="H29" s="286">
        <v>4</v>
      </c>
      <c r="I29" s="287">
        <f t="shared" si="0"/>
        <v>8</v>
      </c>
      <c r="J29" s="288" t="str">
        <f t="shared" si="1"/>
        <v>Alto</v>
      </c>
      <c r="K29" s="153"/>
      <c r="L29" s="153"/>
      <c r="M29" s="153"/>
      <c r="N29" s="153"/>
      <c r="O29" s="153"/>
      <c r="P29" s="153"/>
      <c r="Q29" s="288"/>
      <c r="R29" s="157"/>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ht="67.5" customHeight="1">
      <c r="A30" s="43">
        <v>17</v>
      </c>
      <c r="B30" s="56" t="str">
        <f>OBJETIVO_SETORIAL_05!B30</f>
        <v>-Captar recursos externos visando ao desenvolvimento de projetos acadêmicos nas regiões em que a UFSJ está inserida;</v>
      </c>
      <c r="C30" s="160" t="s">
        <v>912</v>
      </c>
      <c r="D30" s="160" t="s">
        <v>901</v>
      </c>
      <c r="E30" s="160" t="s">
        <v>913</v>
      </c>
      <c r="F30" s="160" t="s">
        <v>453</v>
      </c>
      <c r="G30" s="286">
        <v>1</v>
      </c>
      <c r="H30" s="286">
        <v>2</v>
      </c>
      <c r="I30" s="287">
        <f t="shared" si="0"/>
        <v>2</v>
      </c>
      <c r="J30" s="288" t="str">
        <f t="shared" si="1"/>
        <v>Baixo</v>
      </c>
      <c r="K30" s="153"/>
      <c r="L30" s="153"/>
      <c r="M30" s="153"/>
      <c r="N30" s="153"/>
      <c r="O30" s="153"/>
      <c r="P30" s="153"/>
      <c r="Q30" s="288"/>
      <c r="R30" s="157"/>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ht="19.5" customHeight="1">
      <c r="A31" s="23"/>
      <c r="B31" s="227"/>
      <c r="C31" s="226"/>
      <c r="D31" s="227"/>
      <c r="E31" s="227"/>
      <c r="F31" s="226"/>
      <c r="G31" s="227"/>
      <c r="H31" s="228"/>
      <c r="I31" s="228"/>
      <c r="J31" s="228"/>
      <c r="K31" s="228"/>
      <c r="L31" s="228"/>
      <c r="M31" s="228"/>
      <c r="N31" s="228"/>
      <c r="O31" s="228"/>
      <c r="P31" s="228"/>
      <c r="Q31" s="227"/>
      <c r="R31" s="26"/>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row>
    <row r="32" spans="1:44" ht="30.75" customHeight="1">
      <c r="A32" s="23"/>
      <c r="B32" s="23"/>
      <c r="C32" s="175"/>
      <c r="D32" s="23"/>
      <c r="E32" s="23"/>
      <c r="F32" s="175"/>
      <c r="G32" s="23"/>
      <c r="H32" s="356" t="s">
        <v>578</v>
      </c>
      <c r="I32" s="357"/>
      <c r="J32" s="357"/>
      <c r="K32" s="357"/>
      <c r="L32" s="358"/>
      <c r="M32" s="136"/>
      <c r="N32" s="136"/>
      <c r="O32" s="136"/>
      <c r="P32" s="136"/>
      <c r="Q32" s="27"/>
      <c r="R32" s="26"/>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row>
    <row r="33" spans="1:44" ht="30.75" customHeight="1">
      <c r="A33" s="23"/>
      <c r="B33" s="23"/>
      <c r="C33" s="175"/>
      <c r="D33" s="23"/>
      <c r="E33" s="23"/>
      <c r="F33" s="175"/>
      <c r="G33" s="23"/>
      <c r="H33" s="359"/>
      <c r="I33" s="360"/>
      <c r="J33" s="360"/>
      <c r="K33" s="360"/>
      <c r="L33" s="361"/>
      <c r="M33" s="136"/>
      <c r="N33" s="136"/>
      <c r="O33" s="136"/>
      <c r="P33" s="136"/>
      <c r="Q33" s="27"/>
      <c r="R33" s="26"/>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ht="56.25" customHeight="1">
      <c r="A34" s="23"/>
      <c r="B34" s="23"/>
      <c r="C34" s="175"/>
      <c r="D34" s="23"/>
      <c r="E34" s="23"/>
      <c r="F34" s="175"/>
      <c r="G34" s="348" t="s">
        <v>579</v>
      </c>
      <c r="H34" s="362" t="s">
        <v>580</v>
      </c>
      <c r="I34" s="363"/>
      <c r="J34" s="176" t="s">
        <v>581</v>
      </c>
      <c r="K34" s="176" t="s">
        <v>582</v>
      </c>
      <c r="L34" s="177" t="s">
        <v>583</v>
      </c>
      <c r="M34" s="136"/>
      <c r="N34" s="136"/>
      <c r="O34" s="136"/>
      <c r="P34" s="136"/>
      <c r="Q34" s="27"/>
      <c r="R34" s="26"/>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ht="40.5" customHeight="1">
      <c r="A35" s="23"/>
      <c r="B35" s="23"/>
      <c r="C35" s="175"/>
      <c r="D35" s="23"/>
      <c r="E35" s="23"/>
      <c r="F35" s="175"/>
      <c r="G35" s="349"/>
      <c r="H35" s="364">
        <v>1.2</v>
      </c>
      <c r="I35" s="365"/>
      <c r="J35" s="178" t="s">
        <v>584</v>
      </c>
      <c r="K35" s="179" t="s">
        <v>585</v>
      </c>
      <c r="L35" s="178" t="s">
        <v>586</v>
      </c>
      <c r="M35" s="136"/>
      <c r="N35" s="136"/>
      <c r="O35" s="136"/>
      <c r="P35" s="136"/>
      <c r="Q35" s="27"/>
      <c r="R35" s="26"/>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1:44" ht="15.75" customHeight="1">
      <c r="A36" s="27"/>
      <c r="B36" s="27"/>
      <c r="C36" s="135"/>
      <c r="D36" s="27"/>
      <c r="E36" s="27"/>
      <c r="F36" s="135"/>
      <c r="G36" s="27"/>
      <c r="H36" s="136"/>
      <c r="I36" s="136"/>
      <c r="J36" s="136"/>
      <c r="K36" s="136"/>
      <c r="L36" s="136"/>
      <c r="M36" s="136"/>
      <c r="N36" s="136"/>
      <c r="O36" s="136"/>
      <c r="P36" s="136"/>
      <c r="Q36" s="27"/>
      <c r="R36" s="136"/>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row>
    <row r="37" spans="1:44" ht="15.75" customHeight="1">
      <c r="A37" s="27"/>
      <c r="B37" s="27"/>
      <c r="C37" s="135"/>
      <c r="D37" s="27"/>
      <c r="E37" s="27"/>
      <c r="F37" s="135"/>
      <c r="G37" s="27"/>
      <c r="H37" s="136"/>
      <c r="I37" s="136"/>
      <c r="J37" s="136"/>
      <c r="K37" s="136"/>
      <c r="L37" s="136"/>
      <c r="M37" s="136"/>
      <c r="N37" s="136"/>
      <c r="O37" s="136"/>
      <c r="P37" s="136"/>
      <c r="Q37" s="27"/>
      <c r="R37" s="136"/>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row>
    <row r="38" spans="1:44" ht="13.5" customHeight="1">
      <c r="A38" s="27"/>
      <c r="B38" s="27"/>
      <c r="C38" s="135"/>
      <c r="D38" s="27"/>
      <c r="E38" s="27"/>
      <c r="F38" s="135"/>
      <c r="G38" s="27"/>
      <c r="H38" s="136"/>
      <c r="I38" s="136"/>
      <c r="J38" s="136"/>
      <c r="K38" s="136"/>
      <c r="L38" s="136"/>
      <c r="M38" s="136"/>
      <c r="N38" s="136"/>
      <c r="O38" s="136"/>
      <c r="P38" s="136"/>
      <c r="Q38" s="27"/>
      <c r="R38" s="136"/>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row>
    <row r="39" spans="1:44" ht="15.75" hidden="1" customHeight="1">
      <c r="A39" s="27"/>
      <c r="B39" s="27"/>
      <c r="C39" s="135"/>
      <c r="D39" s="27"/>
      <c r="E39" s="27"/>
      <c r="F39" s="135"/>
      <c r="G39" s="27"/>
      <c r="H39" s="136"/>
      <c r="I39" s="136"/>
      <c r="J39" s="136"/>
      <c r="K39" s="136"/>
      <c r="L39" s="136"/>
      <c r="M39" s="136"/>
      <c r="N39" s="136"/>
      <c r="O39" s="136"/>
      <c r="P39" s="136"/>
      <c r="Q39" s="27"/>
      <c r="R39" s="136"/>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row>
    <row r="40" spans="1:44" ht="15.75" hidden="1" customHeight="1">
      <c r="A40" s="27"/>
      <c r="B40" s="27"/>
      <c r="C40" s="135"/>
      <c r="D40" s="27"/>
      <c r="E40" s="27"/>
      <c r="F40" s="135"/>
      <c r="G40" s="27"/>
      <c r="H40" s="136"/>
      <c r="I40" s="136"/>
      <c r="J40" s="136"/>
      <c r="K40" s="136"/>
      <c r="L40" s="136"/>
      <c r="M40" s="136"/>
      <c r="N40" s="136"/>
      <c r="O40" s="136"/>
      <c r="P40" s="136"/>
      <c r="Q40" s="27"/>
      <c r="R40" s="136"/>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row>
    <row r="41" spans="1:44" ht="28.5" customHeight="1">
      <c r="A41" s="27"/>
      <c r="B41" s="350" t="s">
        <v>744</v>
      </c>
      <c r="C41" s="338"/>
      <c r="D41" s="338"/>
      <c r="E41" s="338"/>
      <c r="F41" s="338"/>
      <c r="G41" s="338"/>
      <c r="H41" s="314"/>
      <c r="I41" s="180"/>
      <c r="J41" s="136"/>
      <c r="K41" s="136"/>
      <c r="L41" s="136"/>
      <c r="M41" s="136"/>
      <c r="N41" s="136"/>
      <c r="O41" s="136"/>
      <c r="P41" s="136"/>
      <c r="Q41" s="27"/>
      <c r="R41" s="136"/>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row>
    <row r="42" spans="1:44" ht="21" customHeight="1">
      <c r="A42" s="27"/>
      <c r="B42" s="315"/>
      <c r="C42" s="341"/>
      <c r="D42" s="341"/>
      <c r="E42" s="341"/>
      <c r="F42" s="341"/>
      <c r="G42" s="341"/>
      <c r="H42" s="316"/>
      <c r="I42" s="180"/>
      <c r="J42" s="136"/>
      <c r="K42" s="136"/>
      <c r="L42" s="136"/>
      <c r="M42" s="136"/>
      <c r="N42" s="136"/>
      <c r="O42" s="136"/>
      <c r="P42" s="136"/>
      <c r="Q42" s="27"/>
      <c r="R42" s="136"/>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row>
    <row r="43" spans="1:44" ht="23.25" customHeight="1">
      <c r="A43" s="27"/>
      <c r="B43" s="351" t="s">
        <v>588</v>
      </c>
      <c r="C43" s="324"/>
      <c r="D43" s="324"/>
      <c r="E43" s="324"/>
      <c r="F43" s="324"/>
      <c r="G43" s="324"/>
      <c r="H43" s="324"/>
      <c r="I43" s="324"/>
      <c r="J43" s="324"/>
      <c r="K43" s="324"/>
      <c r="L43" s="324"/>
      <c r="M43" s="301"/>
      <c r="N43" s="181"/>
      <c r="O43" s="181"/>
      <c r="P43" s="136"/>
      <c r="Q43" s="27"/>
      <c r="R43" s="136"/>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row>
    <row r="44" spans="1:44" ht="25.5" customHeight="1">
      <c r="A44" s="27"/>
      <c r="B44" s="27"/>
      <c r="C44" s="135"/>
      <c r="D44" s="27"/>
      <c r="E44" s="27"/>
      <c r="F44" s="27"/>
      <c r="G44" s="27"/>
      <c r="H44" s="135"/>
      <c r="I44" s="27"/>
      <c r="J44" s="136"/>
      <c r="K44" s="136"/>
      <c r="L44" s="136"/>
      <c r="M44" s="136"/>
      <c r="N44" s="136"/>
      <c r="O44" s="136"/>
      <c r="P44" s="136"/>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row>
    <row r="45" spans="1:44" ht="93" customHeight="1">
      <c r="A45" s="182"/>
      <c r="B45" s="183" t="s">
        <v>589</v>
      </c>
      <c r="C45" s="183" t="s">
        <v>590</v>
      </c>
      <c r="D45" s="183" t="s">
        <v>591</v>
      </c>
      <c r="E45" s="184" t="s">
        <v>592</v>
      </c>
      <c r="F45" s="185" t="s">
        <v>593</v>
      </c>
      <c r="G45" s="184" t="s">
        <v>594</v>
      </c>
      <c r="H45" s="183" t="s">
        <v>595</v>
      </c>
      <c r="I45" s="182"/>
      <c r="J45" s="182"/>
      <c r="K45" s="182"/>
      <c r="L45" s="182"/>
      <c r="M45" s="186"/>
      <c r="N45" s="186"/>
      <c r="O45" s="186"/>
      <c r="P45" s="181"/>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row>
    <row r="46" spans="1:44" ht="45" customHeight="1">
      <c r="A46" s="182"/>
      <c r="B46" s="187">
        <f>COUNTA(#REF!)</f>
        <v>1</v>
      </c>
      <c r="C46" s="187" t="e">
        <f>COUNTIF(#REF!,"REALIZADO")</f>
        <v>#REF!</v>
      </c>
      <c r="D46" s="188" t="e">
        <f>C46/$B$46</f>
        <v>#REF!</v>
      </c>
      <c r="E46" s="187" t="e">
        <f>COUNTIF(#REF!,"EM ELABORAÇÃO")</f>
        <v>#REF!</v>
      </c>
      <c r="F46" s="189" t="e">
        <f>E46/$B$46</f>
        <v>#REF!</v>
      </c>
      <c r="G46" s="187" t="e">
        <f>COUNTIF(#REF!,"NÃO REALIZADO")</f>
        <v>#REF!</v>
      </c>
      <c r="H46" s="188" t="e">
        <f>G46/$B$46</f>
        <v>#REF!</v>
      </c>
      <c r="I46" s="182"/>
      <c r="J46" s="182"/>
      <c r="K46" s="182"/>
      <c r="L46" s="182"/>
      <c r="M46" s="186"/>
      <c r="N46" s="186"/>
      <c r="O46" s="186"/>
      <c r="P46" s="136"/>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row>
    <row r="47" spans="1:44" ht="26.25" customHeight="1">
      <c r="A47" s="27"/>
      <c r="B47" s="27"/>
      <c r="C47" s="135"/>
      <c r="D47" s="27"/>
      <c r="E47" s="27"/>
      <c r="F47" s="135"/>
      <c r="G47" s="27"/>
      <c r="H47" s="136"/>
      <c r="I47" s="136"/>
      <c r="J47" s="136"/>
      <c r="K47" s="136"/>
      <c r="L47" s="136"/>
      <c r="M47" s="186"/>
      <c r="N47" s="186"/>
      <c r="O47" s="186"/>
      <c r="P47" s="186"/>
      <c r="Q47" s="27"/>
      <c r="R47" s="136"/>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row>
    <row r="48" spans="1:44" ht="75.75" customHeight="1">
      <c r="A48" s="27"/>
      <c r="B48" s="350" t="s">
        <v>596</v>
      </c>
      <c r="C48" s="338"/>
      <c r="D48" s="338"/>
      <c r="E48" s="338"/>
      <c r="F48" s="338"/>
      <c r="G48" s="338"/>
      <c r="H48" s="314"/>
      <c r="I48" s="136"/>
      <c r="J48" s="136"/>
      <c r="K48" s="136"/>
      <c r="L48" s="136"/>
      <c r="M48" s="186"/>
      <c r="N48" s="186"/>
      <c r="O48" s="186"/>
      <c r="P48" s="186"/>
      <c r="Q48" s="27"/>
      <c r="R48" s="136"/>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row>
    <row r="49" spans="1:44" ht="15.75" customHeight="1">
      <c r="A49" s="27"/>
      <c r="B49" s="315"/>
      <c r="C49" s="341"/>
      <c r="D49" s="341"/>
      <c r="E49" s="341"/>
      <c r="F49" s="341"/>
      <c r="G49" s="341"/>
      <c r="H49" s="316"/>
      <c r="I49" s="136"/>
      <c r="J49" s="136"/>
      <c r="K49" s="136"/>
      <c r="L49" s="136"/>
      <c r="M49" s="136"/>
      <c r="N49" s="136"/>
      <c r="O49" s="136"/>
      <c r="P49" s="136"/>
      <c r="Q49" s="27"/>
      <c r="R49" s="136"/>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row>
    <row r="50" spans="1:44" ht="28.5" customHeight="1">
      <c r="A50" s="27"/>
      <c r="B50" s="351" t="s">
        <v>597</v>
      </c>
      <c r="C50" s="324"/>
      <c r="D50" s="324"/>
      <c r="E50" s="324"/>
      <c r="F50" s="324"/>
      <c r="G50" s="324"/>
      <c r="H50" s="324"/>
      <c r="I50" s="324"/>
      <c r="J50" s="324"/>
      <c r="K50" s="324"/>
      <c r="L50" s="324"/>
      <c r="M50" s="301"/>
      <c r="N50" s="136"/>
      <c r="O50" s="136"/>
      <c r="P50" s="136"/>
      <c r="Q50" s="27"/>
      <c r="R50" s="136"/>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row>
    <row r="51" spans="1:44" ht="15.75" customHeight="1">
      <c r="A51" s="27"/>
      <c r="B51" s="27"/>
      <c r="C51" s="135"/>
      <c r="D51" s="27"/>
      <c r="E51" s="27"/>
      <c r="F51" s="135"/>
      <c r="G51" s="27"/>
      <c r="H51" s="136"/>
      <c r="I51" s="136"/>
      <c r="J51" s="136"/>
      <c r="K51" s="136"/>
      <c r="L51" s="136"/>
      <c r="M51" s="136"/>
      <c r="N51" s="136"/>
      <c r="O51" s="136"/>
      <c r="P51" s="136"/>
      <c r="Q51" s="27"/>
      <c r="R51" s="136"/>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row>
    <row r="52" spans="1:44" ht="93" customHeight="1">
      <c r="A52" s="182"/>
      <c r="B52" s="183" t="s">
        <v>598</v>
      </c>
      <c r="C52" s="183" t="s">
        <v>590</v>
      </c>
      <c r="D52" s="183" t="s">
        <v>591</v>
      </c>
      <c r="E52" s="184" t="s">
        <v>592</v>
      </c>
      <c r="F52" s="185" t="s">
        <v>593</v>
      </c>
      <c r="G52" s="184" t="s">
        <v>594</v>
      </c>
      <c r="H52" s="183" t="s">
        <v>595</v>
      </c>
      <c r="I52" s="136"/>
      <c r="J52" s="136"/>
      <c r="K52" s="182"/>
      <c r="L52" s="182"/>
      <c r="M52" s="186"/>
      <c r="N52" s="186"/>
      <c r="O52" s="186"/>
      <c r="P52" s="181"/>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row>
    <row r="53" spans="1:44" ht="45" customHeight="1">
      <c r="A53" s="182"/>
      <c r="B53" s="187" t="e">
        <f>COUNTIF(#REF!,"INTEGRIDADE")</f>
        <v>#REF!</v>
      </c>
      <c r="C53" s="187" t="e">
        <f>COUNTIFS(#REF!,"integridade",#REF!,"realizado")</f>
        <v>#REF!</v>
      </c>
      <c r="D53" s="188" t="e">
        <f>C53/$B$53</f>
        <v>#REF!</v>
      </c>
      <c r="E53" s="187" t="e">
        <f>COUNTIFS(#REF!,"integridade",#REF!,"em elaboração")</f>
        <v>#REF!</v>
      </c>
      <c r="F53" s="189" t="e">
        <f>E53/$B$53</f>
        <v>#REF!</v>
      </c>
      <c r="G53" s="187" t="e">
        <f>COUNTIFS(#REF!,"integridade",#REF!,"não realizado")</f>
        <v>#REF!</v>
      </c>
      <c r="H53" s="188" t="e">
        <f>G53/$B$53</f>
        <v>#REF!</v>
      </c>
      <c r="I53" s="182"/>
      <c r="J53" s="182"/>
      <c r="K53" s="182"/>
      <c r="L53" s="182"/>
      <c r="M53" s="186"/>
      <c r="N53" s="186"/>
      <c r="O53" s="186"/>
      <c r="P53" s="136"/>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row>
    <row r="54" spans="1:44" ht="15.75" customHeight="1">
      <c r="A54" s="27"/>
      <c r="B54" s="27"/>
      <c r="C54" s="135"/>
      <c r="D54" s="27"/>
      <c r="E54" s="27"/>
      <c r="F54" s="135"/>
      <c r="G54" s="27"/>
      <c r="H54" s="136"/>
      <c r="I54" s="136"/>
      <c r="J54" s="136"/>
      <c r="K54" s="136"/>
      <c r="L54" s="136"/>
      <c r="M54" s="136"/>
      <c r="N54" s="136"/>
      <c r="O54" s="136"/>
      <c r="P54" s="136"/>
      <c r="Q54" s="27"/>
      <c r="R54" s="136"/>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row>
    <row r="55" spans="1:44" ht="15.75" customHeight="1">
      <c r="A55" s="27"/>
      <c r="B55" s="27"/>
      <c r="C55" s="135"/>
      <c r="D55" s="27"/>
      <c r="E55" s="27"/>
      <c r="F55" s="135"/>
      <c r="G55" s="27"/>
      <c r="H55" s="136"/>
      <c r="I55" s="136"/>
      <c r="J55" s="136"/>
      <c r="K55" s="136"/>
      <c r="L55" s="136"/>
      <c r="M55" s="136"/>
      <c r="N55" s="136"/>
      <c r="O55" s="136"/>
      <c r="P55" s="136"/>
      <c r="Q55" s="27"/>
      <c r="R55" s="136"/>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row>
    <row r="56" spans="1:44" ht="15.75" customHeight="1">
      <c r="A56" s="27"/>
      <c r="B56" s="27"/>
      <c r="C56" s="135"/>
      <c r="D56" s="27"/>
      <c r="E56" s="27"/>
      <c r="F56" s="135"/>
      <c r="G56" s="27"/>
      <c r="H56" s="136"/>
      <c r="I56" s="136"/>
      <c r="J56" s="136"/>
      <c r="K56" s="136"/>
      <c r="L56" s="136"/>
      <c r="M56" s="136"/>
      <c r="N56" s="136"/>
      <c r="O56" s="136"/>
      <c r="P56" s="136"/>
      <c r="Q56" s="27"/>
      <c r="R56" s="136"/>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row>
    <row r="57" spans="1:44" ht="15.75" customHeight="1">
      <c r="A57" s="27"/>
      <c r="B57" s="27"/>
      <c r="C57" s="135"/>
      <c r="D57" s="27"/>
      <c r="E57" s="27"/>
      <c r="F57" s="135"/>
      <c r="G57" s="27"/>
      <c r="H57" s="136"/>
      <c r="I57" s="136"/>
      <c r="J57" s="136"/>
      <c r="K57" s="136"/>
      <c r="L57" s="136"/>
      <c r="M57" s="136"/>
      <c r="N57" s="136"/>
      <c r="O57" s="136"/>
      <c r="P57" s="136"/>
      <c r="Q57" s="27"/>
      <c r="R57" s="136"/>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row>
    <row r="58" spans="1:44" ht="15.75" customHeight="1">
      <c r="A58" s="27"/>
      <c r="B58" s="27"/>
      <c r="C58" s="135"/>
      <c r="D58" s="27"/>
      <c r="E58" s="27"/>
      <c r="F58" s="135"/>
      <c r="G58" s="27"/>
      <c r="H58" s="136"/>
      <c r="I58" s="136"/>
      <c r="J58" s="136"/>
      <c r="K58" s="136"/>
      <c r="L58" s="136"/>
      <c r="M58" s="136"/>
      <c r="N58" s="136"/>
      <c r="O58" s="136"/>
      <c r="P58" s="136"/>
      <c r="Q58" s="27"/>
      <c r="R58" s="136"/>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row>
    <row r="59" spans="1:44" ht="15.75" customHeight="1">
      <c r="A59" s="27"/>
      <c r="B59" s="27"/>
      <c r="C59" s="135"/>
      <c r="D59" s="27"/>
      <c r="E59" s="27"/>
      <c r="F59" s="135"/>
      <c r="G59" s="27"/>
      <c r="H59" s="136"/>
      <c r="I59" s="136"/>
      <c r="J59" s="136"/>
      <c r="K59" s="136"/>
      <c r="L59" s="136"/>
      <c r="M59" s="136"/>
      <c r="N59" s="136"/>
      <c r="O59" s="136"/>
      <c r="P59" s="136"/>
      <c r="Q59" s="27"/>
      <c r="R59" s="136"/>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row>
    <row r="60" spans="1:44" ht="15.75" customHeight="1">
      <c r="A60" s="27"/>
      <c r="B60" s="27"/>
      <c r="C60" s="135"/>
      <c r="D60" s="27"/>
      <c r="E60" s="27"/>
      <c r="F60" s="135"/>
      <c r="G60" s="27"/>
      <c r="H60" s="136"/>
      <c r="I60" s="136"/>
      <c r="J60" s="136"/>
      <c r="K60" s="136"/>
      <c r="L60" s="136"/>
      <c r="M60" s="136"/>
      <c r="N60" s="136"/>
      <c r="O60" s="136"/>
      <c r="P60" s="136"/>
      <c r="Q60" s="27"/>
      <c r="R60" s="136"/>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row>
    <row r="61" spans="1:44" ht="15.75" customHeight="1">
      <c r="A61" s="27"/>
      <c r="B61" s="27"/>
      <c r="C61" s="135"/>
      <c r="D61" s="27"/>
      <c r="E61" s="27"/>
      <c r="F61" s="135"/>
      <c r="G61" s="27"/>
      <c r="H61" s="136"/>
      <c r="I61" s="136"/>
      <c r="J61" s="136"/>
      <c r="K61" s="136"/>
      <c r="L61" s="136"/>
      <c r="M61" s="136"/>
      <c r="N61" s="136"/>
      <c r="O61" s="136"/>
      <c r="P61" s="136"/>
      <c r="Q61" s="27"/>
      <c r="R61" s="136"/>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row>
    <row r="62" spans="1:44" ht="15.75" customHeight="1">
      <c r="A62" s="27"/>
      <c r="B62" s="27"/>
      <c r="C62" s="135"/>
      <c r="D62" s="27"/>
      <c r="E62" s="27"/>
      <c r="F62" s="135"/>
      <c r="G62" s="27"/>
      <c r="H62" s="136"/>
      <c r="I62" s="136"/>
      <c r="J62" s="136"/>
      <c r="K62" s="136"/>
      <c r="L62" s="136"/>
      <c r="M62" s="136"/>
      <c r="N62" s="136"/>
      <c r="O62" s="136"/>
      <c r="P62" s="136"/>
      <c r="Q62" s="27"/>
      <c r="R62" s="136"/>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row>
    <row r="63" spans="1:44" ht="15.75" customHeight="1">
      <c r="A63" s="27"/>
      <c r="B63" s="27"/>
      <c r="C63" s="135"/>
      <c r="D63" s="27"/>
      <c r="E63" s="27"/>
      <c r="F63" s="135"/>
      <c r="G63" s="27"/>
      <c r="H63" s="136"/>
      <c r="I63" s="136"/>
      <c r="J63" s="136"/>
      <c r="K63" s="136"/>
      <c r="L63" s="136"/>
      <c r="M63" s="136"/>
      <c r="N63" s="136"/>
      <c r="O63" s="136"/>
      <c r="P63" s="136"/>
      <c r="Q63" s="27"/>
      <c r="R63" s="136"/>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row>
    <row r="64" spans="1:44" ht="15.75" customHeight="1">
      <c r="A64" s="27"/>
      <c r="B64" s="27"/>
      <c r="C64" s="135"/>
      <c r="D64" s="27"/>
      <c r="E64" s="27"/>
      <c r="F64" s="135"/>
      <c r="G64" s="27"/>
      <c r="H64" s="136"/>
      <c r="I64" s="136"/>
      <c r="J64" s="136"/>
      <c r="K64" s="136"/>
      <c r="L64" s="136"/>
      <c r="M64" s="136"/>
      <c r="N64" s="136"/>
      <c r="O64" s="136"/>
      <c r="P64" s="136"/>
      <c r="Q64" s="27"/>
      <c r="R64" s="136"/>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ht="15.75" customHeight="1">
      <c r="A65" s="27"/>
      <c r="B65" s="27"/>
      <c r="C65" s="135"/>
      <c r="D65" s="27"/>
      <c r="E65" s="27"/>
      <c r="F65" s="135"/>
      <c r="G65" s="27"/>
      <c r="H65" s="136"/>
      <c r="I65" s="136"/>
      <c r="J65" s="136"/>
      <c r="K65" s="136"/>
      <c r="L65" s="136"/>
      <c r="M65" s="136"/>
      <c r="N65" s="136"/>
      <c r="O65" s="136"/>
      <c r="P65" s="136"/>
      <c r="Q65" s="27"/>
      <c r="R65" s="136"/>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5.75" customHeight="1">
      <c r="A66" s="27"/>
      <c r="B66" s="27"/>
      <c r="C66" s="135"/>
      <c r="D66" s="27"/>
      <c r="E66" s="27"/>
      <c r="F66" s="135"/>
      <c r="G66" s="27"/>
      <c r="H66" s="136"/>
      <c r="I66" s="136"/>
      <c r="J66" s="136"/>
      <c r="K66" s="136"/>
      <c r="L66" s="136"/>
      <c r="M66" s="136"/>
      <c r="N66" s="136"/>
      <c r="O66" s="136"/>
      <c r="P66" s="136"/>
      <c r="Q66" s="27"/>
      <c r="R66" s="136"/>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ht="15.75" customHeight="1">
      <c r="A67" s="27"/>
      <c r="B67" s="27"/>
      <c r="C67" s="135"/>
      <c r="D67" s="27"/>
      <c r="E67" s="27"/>
      <c r="F67" s="135"/>
      <c r="G67" s="27"/>
      <c r="H67" s="136"/>
      <c r="I67" s="136"/>
      <c r="J67" s="136"/>
      <c r="K67" s="136"/>
      <c r="L67" s="136"/>
      <c r="M67" s="136"/>
      <c r="N67" s="136"/>
      <c r="O67" s="136"/>
      <c r="P67" s="136"/>
      <c r="Q67" s="27"/>
      <c r="R67" s="136"/>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5.75" customHeight="1">
      <c r="A68" s="27"/>
      <c r="B68" s="27"/>
      <c r="C68" s="135"/>
      <c r="D68" s="27"/>
      <c r="E68" s="27"/>
      <c r="F68" s="135"/>
      <c r="G68" s="27"/>
      <c r="H68" s="136"/>
      <c r="I68" s="136"/>
      <c r="J68" s="136"/>
      <c r="K68" s="136"/>
      <c r="L68" s="136"/>
      <c r="M68" s="136"/>
      <c r="N68" s="136"/>
      <c r="O68" s="136"/>
      <c r="P68" s="136"/>
      <c r="Q68" s="27"/>
      <c r="R68" s="136"/>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5.75" customHeight="1">
      <c r="A69" s="27"/>
      <c r="B69" s="27"/>
      <c r="C69" s="135"/>
      <c r="D69" s="27"/>
      <c r="E69" s="27"/>
      <c r="F69" s="135"/>
      <c r="G69" s="27"/>
      <c r="H69" s="136"/>
      <c r="I69" s="136"/>
      <c r="J69" s="136"/>
      <c r="K69" s="136"/>
      <c r="L69" s="136"/>
      <c r="M69" s="136"/>
      <c r="N69" s="136"/>
      <c r="O69" s="136"/>
      <c r="P69" s="136"/>
      <c r="Q69" s="27"/>
      <c r="R69" s="136"/>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5.75" customHeight="1">
      <c r="A70" s="27"/>
      <c r="B70" s="27"/>
      <c r="C70" s="135"/>
      <c r="D70" s="27"/>
      <c r="E70" s="27"/>
      <c r="F70" s="135"/>
      <c r="G70" s="27"/>
      <c r="H70" s="136"/>
      <c r="I70" s="136"/>
      <c r="J70" s="136"/>
      <c r="K70" s="136"/>
      <c r="L70" s="136"/>
      <c r="M70" s="136"/>
      <c r="N70" s="136"/>
      <c r="O70" s="136"/>
      <c r="P70" s="136"/>
      <c r="Q70" s="27"/>
      <c r="R70" s="136"/>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5.75" customHeight="1">
      <c r="A71" s="27"/>
      <c r="B71" s="27"/>
      <c r="C71" s="135"/>
      <c r="D71" s="27"/>
      <c r="E71" s="27"/>
      <c r="F71" s="135"/>
      <c r="G71" s="27"/>
      <c r="H71" s="136"/>
      <c r="I71" s="136"/>
      <c r="J71" s="136"/>
      <c r="K71" s="136"/>
      <c r="L71" s="136"/>
      <c r="M71" s="136"/>
      <c r="N71" s="136"/>
      <c r="O71" s="136"/>
      <c r="P71" s="136"/>
      <c r="Q71" s="27"/>
      <c r="R71" s="136"/>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5.75" customHeight="1">
      <c r="A72" s="27"/>
      <c r="B72" s="27"/>
      <c r="C72" s="135"/>
      <c r="D72" s="27"/>
      <c r="E72" s="27"/>
      <c r="F72" s="135"/>
      <c r="G72" s="27"/>
      <c r="H72" s="136"/>
      <c r="I72" s="136"/>
      <c r="J72" s="136"/>
      <c r="K72" s="136"/>
      <c r="L72" s="136"/>
      <c r="M72" s="136"/>
      <c r="N72" s="136"/>
      <c r="O72" s="136"/>
      <c r="P72" s="136"/>
      <c r="Q72" s="27"/>
      <c r="R72" s="136"/>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5.75" customHeight="1">
      <c r="A73" s="27"/>
      <c r="B73" s="27"/>
      <c r="C73" s="135"/>
      <c r="D73" s="27"/>
      <c r="E73" s="27"/>
      <c r="F73" s="135"/>
      <c r="G73" s="27"/>
      <c r="H73" s="136"/>
      <c r="I73" s="136"/>
      <c r="J73" s="136"/>
      <c r="K73" s="136"/>
      <c r="L73" s="136"/>
      <c r="M73" s="136"/>
      <c r="N73" s="136"/>
      <c r="O73" s="136"/>
      <c r="P73" s="136"/>
      <c r="Q73" s="27"/>
      <c r="R73" s="136"/>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5.75" customHeight="1">
      <c r="A74" s="27"/>
      <c r="B74" s="27"/>
      <c r="C74" s="135"/>
      <c r="D74" s="27"/>
      <c r="E74" s="27"/>
      <c r="F74" s="135"/>
      <c r="G74" s="27"/>
      <c r="H74" s="136"/>
      <c r="I74" s="136"/>
      <c r="J74" s="136"/>
      <c r="K74" s="136"/>
      <c r="L74" s="136"/>
      <c r="M74" s="136"/>
      <c r="N74" s="136"/>
      <c r="O74" s="136"/>
      <c r="P74" s="136"/>
      <c r="Q74" s="27"/>
      <c r="R74" s="136"/>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5.75" customHeight="1">
      <c r="A75" s="27"/>
      <c r="B75" s="27"/>
      <c r="C75" s="135"/>
      <c r="D75" s="27"/>
      <c r="E75" s="27"/>
      <c r="F75" s="135"/>
      <c r="G75" s="27"/>
      <c r="H75" s="136"/>
      <c r="I75" s="136"/>
      <c r="J75" s="136"/>
      <c r="K75" s="136"/>
      <c r="L75" s="136"/>
      <c r="M75" s="136"/>
      <c r="N75" s="136"/>
      <c r="O75" s="136"/>
      <c r="P75" s="136"/>
      <c r="Q75" s="27"/>
      <c r="R75" s="136"/>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5.75" customHeight="1">
      <c r="A76" s="27"/>
      <c r="B76" s="27"/>
      <c r="C76" s="135"/>
      <c r="D76" s="27"/>
      <c r="E76" s="27"/>
      <c r="F76" s="135"/>
      <c r="G76" s="27"/>
      <c r="H76" s="136"/>
      <c r="I76" s="136"/>
      <c r="J76" s="136"/>
      <c r="K76" s="136"/>
      <c r="L76" s="136"/>
      <c r="M76" s="136"/>
      <c r="N76" s="136"/>
      <c r="O76" s="136"/>
      <c r="P76" s="136"/>
      <c r="Q76" s="27"/>
      <c r="R76" s="136"/>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5.75" customHeight="1">
      <c r="A77" s="27"/>
      <c r="B77" s="27"/>
      <c r="C77" s="135"/>
      <c r="D77" s="27"/>
      <c r="E77" s="27"/>
      <c r="F77" s="135"/>
      <c r="G77" s="27"/>
      <c r="H77" s="136"/>
      <c r="I77" s="136"/>
      <c r="J77" s="136"/>
      <c r="K77" s="136"/>
      <c r="L77" s="136"/>
      <c r="M77" s="136"/>
      <c r="N77" s="136"/>
      <c r="O77" s="136"/>
      <c r="P77" s="136"/>
      <c r="Q77" s="27"/>
      <c r="R77" s="136"/>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5.75" customHeight="1">
      <c r="A78" s="27"/>
      <c r="B78" s="27"/>
      <c r="C78" s="135"/>
      <c r="D78" s="27"/>
      <c r="E78" s="27"/>
      <c r="F78" s="135"/>
      <c r="G78" s="27"/>
      <c r="H78" s="136"/>
      <c r="I78" s="136"/>
      <c r="J78" s="136"/>
      <c r="K78" s="136"/>
      <c r="L78" s="136"/>
      <c r="M78" s="136"/>
      <c r="N78" s="136"/>
      <c r="O78" s="136"/>
      <c r="P78" s="136"/>
      <c r="Q78" s="27"/>
      <c r="R78" s="136"/>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5.75" customHeight="1">
      <c r="A79" s="27"/>
      <c r="B79" s="27"/>
      <c r="C79" s="135"/>
      <c r="D79" s="27"/>
      <c r="E79" s="27"/>
      <c r="F79" s="135"/>
      <c r="G79" s="27"/>
      <c r="H79" s="136"/>
      <c r="I79" s="136"/>
      <c r="J79" s="136"/>
      <c r="K79" s="136"/>
      <c r="L79" s="136"/>
      <c r="M79" s="136"/>
      <c r="N79" s="136"/>
      <c r="O79" s="136"/>
      <c r="P79" s="136"/>
      <c r="Q79" s="27"/>
      <c r="R79" s="136"/>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5.75" customHeight="1">
      <c r="A80" s="27"/>
      <c r="B80" s="27"/>
      <c r="C80" s="135"/>
      <c r="D80" s="27"/>
      <c r="E80" s="27"/>
      <c r="F80" s="135"/>
      <c r="G80" s="27"/>
      <c r="H80" s="136"/>
      <c r="I80" s="136"/>
      <c r="J80" s="136"/>
      <c r="K80" s="136"/>
      <c r="L80" s="136"/>
      <c r="M80" s="136"/>
      <c r="N80" s="136"/>
      <c r="O80" s="136"/>
      <c r="P80" s="136"/>
      <c r="Q80" s="27"/>
      <c r="R80" s="136"/>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5.75" customHeight="1">
      <c r="A81" s="27"/>
      <c r="B81" s="27"/>
      <c r="C81" s="135"/>
      <c r="D81" s="27"/>
      <c r="E81" s="27"/>
      <c r="F81" s="135"/>
      <c r="G81" s="27"/>
      <c r="H81" s="136"/>
      <c r="I81" s="136"/>
      <c r="J81" s="136"/>
      <c r="K81" s="136"/>
      <c r="L81" s="136"/>
      <c r="M81" s="136"/>
      <c r="N81" s="136"/>
      <c r="O81" s="136"/>
      <c r="P81" s="136"/>
      <c r="Q81" s="27"/>
      <c r="R81" s="136"/>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5.75" customHeight="1">
      <c r="A82" s="27"/>
      <c r="B82" s="27"/>
      <c r="C82" s="135"/>
      <c r="D82" s="27"/>
      <c r="E82" s="27"/>
      <c r="F82" s="135"/>
      <c r="G82" s="27"/>
      <c r="H82" s="136"/>
      <c r="I82" s="136"/>
      <c r="J82" s="136"/>
      <c r="K82" s="136"/>
      <c r="L82" s="136"/>
      <c r="M82" s="136"/>
      <c r="N82" s="136"/>
      <c r="O82" s="136"/>
      <c r="P82" s="136"/>
      <c r="Q82" s="27"/>
      <c r="R82" s="136"/>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5.75" customHeight="1">
      <c r="A83" s="27"/>
      <c r="B83" s="27"/>
      <c r="C83" s="135"/>
      <c r="D83" s="27"/>
      <c r="E83" s="27"/>
      <c r="F83" s="135"/>
      <c r="G83" s="27"/>
      <c r="H83" s="136"/>
      <c r="I83" s="136"/>
      <c r="J83" s="136"/>
      <c r="K83" s="136"/>
      <c r="L83" s="136"/>
      <c r="M83" s="136"/>
      <c r="N83" s="136"/>
      <c r="O83" s="136"/>
      <c r="P83" s="136"/>
      <c r="Q83" s="27"/>
      <c r="R83" s="136"/>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5.75" customHeight="1">
      <c r="A84" s="27"/>
      <c r="B84" s="27"/>
      <c r="C84" s="135"/>
      <c r="D84" s="27"/>
      <c r="E84" s="27"/>
      <c r="F84" s="135"/>
      <c r="G84" s="27"/>
      <c r="H84" s="136"/>
      <c r="I84" s="136"/>
      <c r="J84" s="136"/>
      <c r="K84" s="136"/>
      <c r="L84" s="136"/>
      <c r="M84" s="136"/>
      <c r="N84" s="136"/>
      <c r="O84" s="136"/>
      <c r="P84" s="136"/>
      <c r="Q84" s="27"/>
      <c r="R84" s="136"/>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5.75" customHeight="1">
      <c r="A85" s="27"/>
      <c r="B85" s="27"/>
      <c r="C85" s="135"/>
      <c r="D85" s="27"/>
      <c r="E85" s="27"/>
      <c r="F85" s="135"/>
      <c r="G85" s="27"/>
      <c r="H85" s="136"/>
      <c r="I85" s="136"/>
      <c r="J85" s="136"/>
      <c r="K85" s="136"/>
      <c r="L85" s="136"/>
      <c r="M85" s="136"/>
      <c r="N85" s="136"/>
      <c r="O85" s="136"/>
      <c r="P85" s="136"/>
      <c r="Q85" s="27"/>
      <c r="R85" s="136"/>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5.75" customHeight="1">
      <c r="A86" s="27"/>
      <c r="B86" s="27"/>
      <c r="C86" s="135"/>
      <c r="D86" s="27"/>
      <c r="E86" s="27"/>
      <c r="F86" s="135"/>
      <c r="G86" s="27"/>
      <c r="H86" s="136"/>
      <c r="I86" s="136"/>
      <c r="J86" s="136"/>
      <c r="K86" s="136"/>
      <c r="L86" s="136"/>
      <c r="M86" s="136"/>
      <c r="N86" s="136"/>
      <c r="O86" s="136"/>
      <c r="P86" s="136"/>
      <c r="Q86" s="27"/>
      <c r="R86" s="136"/>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5.75" customHeight="1">
      <c r="A87" s="27"/>
      <c r="B87" s="27"/>
      <c r="C87" s="135"/>
      <c r="D87" s="27"/>
      <c r="E87" s="27"/>
      <c r="F87" s="135"/>
      <c r="G87" s="27"/>
      <c r="H87" s="136"/>
      <c r="I87" s="136"/>
      <c r="J87" s="136"/>
      <c r="K87" s="136"/>
      <c r="L87" s="136"/>
      <c r="M87" s="136"/>
      <c r="N87" s="136"/>
      <c r="O87" s="136"/>
      <c r="P87" s="136"/>
      <c r="Q87" s="27"/>
      <c r="R87" s="136"/>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5.75" customHeight="1">
      <c r="A88" s="27"/>
      <c r="B88" s="27"/>
      <c r="C88" s="135"/>
      <c r="D88" s="27"/>
      <c r="E88" s="27"/>
      <c r="F88" s="135"/>
      <c r="G88" s="27"/>
      <c r="H88" s="136"/>
      <c r="I88" s="136"/>
      <c r="J88" s="136"/>
      <c r="K88" s="136"/>
      <c r="L88" s="136"/>
      <c r="M88" s="136"/>
      <c r="N88" s="136"/>
      <c r="O88" s="136"/>
      <c r="P88" s="136"/>
      <c r="Q88" s="27"/>
      <c r="R88" s="136"/>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5.75" customHeight="1">
      <c r="A89" s="27"/>
      <c r="B89" s="27"/>
      <c r="C89" s="135"/>
      <c r="D89" s="27"/>
      <c r="E89" s="27"/>
      <c r="F89" s="135"/>
      <c r="G89" s="27"/>
      <c r="H89" s="136"/>
      <c r="I89" s="136"/>
      <c r="J89" s="136"/>
      <c r="K89" s="136"/>
      <c r="L89" s="136"/>
      <c r="M89" s="136"/>
      <c r="N89" s="136"/>
      <c r="O89" s="136"/>
      <c r="P89" s="136"/>
      <c r="Q89" s="27"/>
      <c r="R89" s="136"/>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5.75" customHeight="1">
      <c r="A90" s="27"/>
      <c r="B90" s="27"/>
      <c r="C90" s="135"/>
      <c r="D90" s="27"/>
      <c r="E90" s="27"/>
      <c r="F90" s="135"/>
      <c r="G90" s="27"/>
      <c r="H90" s="136"/>
      <c r="I90" s="136"/>
      <c r="J90" s="136"/>
      <c r="K90" s="136"/>
      <c r="L90" s="136"/>
      <c r="M90" s="136"/>
      <c r="N90" s="136"/>
      <c r="O90" s="136"/>
      <c r="P90" s="136"/>
      <c r="Q90" s="27"/>
      <c r="R90" s="136"/>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5.75" customHeight="1">
      <c r="A91" s="27"/>
      <c r="B91" s="27"/>
      <c r="C91" s="135"/>
      <c r="D91" s="27"/>
      <c r="E91" s="27"/>
      <c r="F91" s="135"/>
      <c r="G91" s="27"/>
      <c r="H91" s="136"/>
      <c r="I91" s="136"/>
      <c r="J91" s="136"/>
      <c r="K91" s="136"/>
      <c r="L91" s="136"/>
      <c r="M91" s="136"/>
      <c r="N91" s="136"/>
      <c r="O91" s="136"/>
      <c r="P91" s="136"/>
      <c r="Q91" s="27"/>
      <c r="R91" s="136"/>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5.75" customHeight="1">
      <c r="A92" s="27"/>
      <c r="B92" s="27"/>
      <c r="C92" s="135"/>
      <c r="D92" s="27"/>
      <c r="E92" s="27"/>
      <c r="F92" s="135"/>
      <c r="G92" s="27"/>
      <c r="H92" s="136"/>
      <c r="I92" s="136"/>
      <c r="J92" s="136"/>
      <c r="K92" s="136"/>
      <c r="L92" s="136"/>
      <c r="M92" s="136"/>
      <c r="N92" s="136"/>
      <c r="O92" s="136"/>
      <c r="P92" s="136"/>
      <c r="Q92" s="27"/>
      <c r="R92" s="136"/>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5.75" customHeight="1">
      <c r="A93" s="27"/>
      <c r="B93" s="27"/>
      <c r="C93" s="135"/>
      <c r="D93" s="27"/>
      <c r="E93" s="27"/>
      <c r="F93" s="135"/>
      <c r="G93" s="27"/>
      <c r="H93" s="136"/>
      <c r="I93" s="136"/>
      <c r="J93" s="136"/>
      <c r="K93" s="136"/>
      <c r="L93" s="136"/>
      <c r="M93" s="136"/>
      <c r="N93" s="136"/>
      <c r="O93" s="136"/>
      <c r="P93" s="136"/>
      <c r="Q93" s="27"/>
      <c r="R93" s="136"/>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5.75" customHeight="1">
      <c r="A94" s="27"/>
      <c r="B94" s="27"/>
      <c r="C94" s="135"/>
      <c r="D94" s="27"/>
      <c r="E94" s="27"/>
      <c r="F94" s="135"/>
      <c r="G94" s="27"/>
      <c r="H94" s="136"/>
      <c r="I94" s="136"/>
      <c r="J94" s="136"/>
      <c r="K94" s="136"/>
      <c r="L94" s="136"/>
      <c r="M94" s="136"/>
      <c r="N94" s="136"/>
      <c r="O94" s="136"/>
      <c r="P94" s="136"/>
      <c r="Q94" s="27"/>
      <c r="R94" s="136"/>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5.75" customHeight="1">
      <c r="A95" s="27"/>
      <c r="B95" s="27"/>
      <c r="C95" s="135"/>
      <c r="D95" s="27"/>
      <c r="E95" s="27"/>
      <c r="F95" s="135"/>
      <c r="G95" s="27"/>
      <c r="H95" s="136"/>
      <c r="I95" s="136"/>
      <c r="J95" s="136"/>
      <c r="K95" s="136"/>
      <c r="L95" s="136"/>
      <c r="M95" s="136"/>
      <c r="N95" s="136"/>
      <c r="O95" s="136"/>
      <c r="P95" s="136"/>
      <c r="Q95" s="27"/>
      <c r="R95" s="136"/>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5.75" customHeight="1">
      <c r="A96" s="27"/>
      <c r="B96" s="27"/>
      <c r="C96" s="135"/>
      <c r="D96" s="27"/>
      <c r="E96" s="27"/>
      <c r="F96" s="135"/>
      <c r="G96" s="27"/>
      <c r="H96" s="136"/>
      <c r="I96" s="136"/>
      <c r="J96" s="136"/>
      <c r="K96" s="136"/>
      <c r="L96" s="136"/>
      <c r="M96" s="136"/>
      <c r="N96" s="136"/>
      <c r="O96" s="136"/>
      <c r="P96" s="136"/>
      <c r="Q96" s="27"/>
      <c r="R96" s="136"/>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5.75" customHeight="1">
      <c r="A97" s="27"/>
      <c r="B97" s="27"/>
      <c r="C97" s="135"/>
      <c r="D97" s="27"/>
      <c r="E97" s="27"/>
      <c r="F97" s="135"/>
      <c r="G97" s="27"/>
      <c r="H97" s="136"/>
      <c r="I97" s="136"/>
      <c r="J97" s="136"/>
      <c r="K97" s="136"/>
      <c r="L97" s="136"/>
      <c r="M97" s="136"/>
      <c r="N97" s="136"/>
      <c r="O97" s="136"/>
      <c r="P97" s="136"/>
      <c r="Q97" s="27"/>
      <c r="R97" s="136"/>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5.75" customHeight="1">
      <c r="A98" s="27"/>
      <c r="B98" s="27"/>
      <c r="C98" s="135"/>
      <c r="D98" s="27"/>
      <c r="E98" s="27"/>
      <c r="F98" s="135"/>
      <c r="G98" s="27"/>
      <c r="H98" s="136"/>
      <c r="I98" s="136"/>
      <c r="J98" s="136"/>
      <c r="K98" s="136"/>
      <c r="L98" s="136"/>
      <c r="M98" s="136"/>
      <c r="N98" s="136"/>
      <c r="O98" s="136"/>
      <c r="P98" s="136"/>
      <c r="Q98" s="27"/>
      <c r="R98" s="136"/>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5.75" customHeight="1">
      <c r="A99" s="27"/>
      <c r="B99" s="27"/>
      <c r="C99" s="135"/>
      <c r="D99" s="27"/>
      <c r="E99" s="27"/>
      <c r="F99" s="135"/>
      <c r="G99" s="27"/>
      <c r="H99" s="136"/>
      <c r="I99" s="136"/>
      <c r="J99" s="136"/>
      <c r="K99" s="136"/>
      <c r="L99" s="136"/>
      <c r="M99" s="136"/>
      <c r="N99" s="136"/>
      <c r="O99" s="136"/>
      <c r="P99" s="136"/>
      <c r="Q99" s="27"/>
      <c r="R99" s="136"/>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5.75" customHeight="1">
      <c r="A100" s="27"/>
      <c r="B100" s="27"/>
      <c r="C100" s="135"/>
      <c r="D100" s="27"/>
      <c r="E100" s="27"/>
      <c r="F100" s="135"/>
      <c r="G100" s="27"/>
      <c r="H100" s="136"/>
      <c r="I100" s="136"/>
      <c r="J100" s="136"/>
      <c r="K100" s="136"/>
      <c r="L100" s="136"/>
      <c r="M100" s="136"/>
      <c r="N100" s="136"/>
      <c r="O100" s="136"/>
      <c r="P100" s="136"/>
      <c r="Q100" s="27"/>
      <c r="R100" s="136"/>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5.75" customHeight="1">
      <c r="A101" s="27"/>
      <c r="B101" s="27"/>
      <c r="C101" s="135"/>
      <c r="D101" s="27"/>
      <c r="E101" s="27"/>
      <c r="F101" s="135"/>
      <c r="G101" s="27"/>
      <c r="H101" s="136"/>
      <c r="I101" s="136"/>
      <c r="J101" s="136"/>
      <c r="K101" s="136"/>
      <c r="L101" s="136"/>
      <c r="M101" s="136"/>
      <c r="N101" s="136"/>
      <c r="O101" s="136"/>
      <c r="P101" s="136"/>
      <c r="Q101" s="27"/>
      <c r="R101" s="136"/>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5.75" customHeight="1">
      <c r="A102" s="27"/>
      <c r="B102" s="27"/>
      <c r="C102" s="135"/>
      <c r="D102" s="27"/>
      <c r="E102" s="27"/>
      <c r="F102" s="135"/>
      <c r="G102" s="27"/>
      <c r="H102" s="136"/>
      <c r="I102" s="136"/>
      <c r="J102" s="136"/>
      <c r="K102" s="136"/>
      <c r="L102" s="136"/>
      <c r="M102" s="136"/>
      <c r="N102" s="136"/>
      <c r="O102" s="136"/>
      <c r="P102" s="136"/>
      <c r="Q102" s="27"/>
      <c r="R102" s="136"/>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5.75" customHeight="1">
      <c r="A103" s="27"/>
      <c r="B103" s="27"/>
      <c r="C103" s="135"/>
      <c r="D103" s="27"/>
      <c r="E103" s="27"/>
      <c r="F103" s="135"/>
      <c r="G103" s="27"/>
      <c r="H103" s="136"/>
      <c r="I103" s="136"/>
      <c r="J103" s="136"/>
      <c r="K103" s="136"/>
      <c r="L103" s="136"/>
      <c r="M103" s="136"/>
      <c r="N103" s="136"/>
      <c r="O103" s="136"/>
      <c r="P103" s="136"/>
      <c r="Q103" s="27"/>
      <c r="R103" s="136"/>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5.75" customHeight="1">
      <c r="A104" s="27"/>
      <c r="B104" s="27"/>
      <c r="C104" s="135"/>
      <c r="D104" s="27"/>
      <c r="E104" s="27"/>
      <c r="F104" s="135"/>
      <c r="G104" s="27"/>
      <c r="H104" s="136"/>
      <c r="I104" s="136"/>
      <c r="J104" s="136"/>
      <c r="K104" s="136"/>
      <c r="L104" s="136"/>
      <c r="M104" s="136"/>
      <c r="N104" s="136"/>
      <c r="O104" s="136"/>
      <c r="P104" s="136"/>
      <c r="Q104" s="27"/>
      <c r="R104" s="136"/>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5.75" customHeight="1">
      <c r="A105" s="27"/>
      <c r="B105" s="27"/>
      <c r="C105" s="135"/>
      <c r="D105" s="27"/>
      <c r="E105" s="27"/>
      <c r="F105" s="135"/>
      <c r="G105" s="27"/>
      <c r="H105" s="136"/>
      <c r="I105" s="136"/>
      <c r="J105" s="136"/>
      <c r="K105" s="136"/>
      <c r="L105" s="136"/>
      <c r="M105" s="136"/>
      <c r="N105" s="136"/>
      <c r="O105" s="136"/>
      <c r="P105" s="136"/>
      <c r="Q105" s="27"/>
      <c r="R105" s="136"/>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5.75" customHeight="1">
      <c r="A106" s="27"/>
      <c r="B106" s="27"/>
      <c r="C106" s="135"/>
      <c r="D106" s="27"/>
      <c r="E106" s="27"/>
      <c r="F106" s="135"/>
      <c r="G106" s="27"/>
      <c r="H106" s="136"/>
      <c r="I106" s="136"/>
      <c r="J106" s="136"/>
      <c r="K106" s="136"/>
      <c r="L106" s="136"/>
      <c r="M106" s="136"/>
      <c r="N106" s="136"/>
      <c r="O106" s="136"/>
      <c r="P106" s="136"/>
      <c r="Q106" s="27"/>
      <c r="R106" s="136"/>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5.75" customHeight="1">
      <c r="A107" s="27"/>
      <c r="B107" s="27"/>
      <c r="C107" s="135"/>
      <c r="D107" s="27"/>
      <c r="E107" s="27"/>
      <c r="F107" s="135"/>
      <c r="G107" s="27"/>
      <c r="H107" s="136"/>
      <c r="I107" s="136"/>
      <c r="J107" s="136"/>
      <c r="K107" s="136"/>
      <c r="L107" s="136"/>
      <c r="M107" s="136"/>
      <c r="N107" s="136"/>
      <c r="O107" s="136"/>
      <c r="P107" s="136"/>
      <c r="Q107" s="27"/>
      <c r="R107" s="136"/>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5.75" customHeight="1">
      <c r="A108" s="27"/>
      <c r="B108" s="27"/>
      <c r="C108" s="135"/>
      <c r="D108" s="27"/>
      <c r="E108" s="27"/>
      <c r="F108" s="135"/>
      <c r="G108" s="27"/>
      <c r="H108" s="136"/>
      <c r="I108" s="136"/>
      <c r="J108" s="136"/>
      <c r="K108" s="136"/>
      <c r="L108" s="136"/>
      <c r="M108" s="136"/>
      <c r="N108" s="136"/>
      <c r="O108" s="136"/>
      <c r="P108" s="136"/>
      <c r="Q108" s="27"/>
      <c r="R108" s="136"/>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5.75" customHeight="1">
      <c r="A109" s="27"/>
      <c r="B109" s="27"/>
      <c r="C109" s="135"/>
      <c r="D109" s="27"/>
      <c r="E109" s="27"/>
      <c r="F109" s="135"/>
      <c r="G109" s="27"/>
      <c r="H109" s="136"/>
      <c r="I109" s="136"/>
      <c r="J109" s="136"/>
      <c r="K109" s="136"/>
      <c r="L109" s="136"/>
      <c r="M109" s="136"/>
      <c r="N109" s="136"/>
      <c r="O109" s="136"/>
      <c r="P109" s="136"/>
      <c r="Q109" s="27"/>
      <c r="R109" s="136"/>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5.75" customHeight="1">
      <c r="A110" s="27"/>
      <c r="B110" s="27"/>
      <c r="C110" s="135"/>
      <c r="D110" s="27"/>
      <c r="E110" s="27"/>
      <c r="F110" s="135"/>
      <c r="G110" s="27"/>
      <c r="H110" s="136"/>
      <c r="I110" s="136"/>
      <c r="J110" s="136"/>
      <c r="K110" s="136"/>
      <c r="L110" s="136"/>
      <c r="M110" s="136"/>
      <c r="N110" s="136"/>
      <c r="O110" s="136"/>
      <c r="P110" s="136"/>
      <c r="Q110" s="27"/>
      <c r="R110" s="136"/>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5.75" customHeight="1">
      <c r="A111" s="27"/>
      <c r="B111" s="27"/>
      <c r="C111" s="135"/>
      <c r="D111" s="27"/>
      <c r="E111" s="27"/>
      <c r="F111" s="135"/>
      <c r="G111" s="27"/>
      <c r="H111" s="136"/>
      <c r="I111" s="136"/>
      <c r="J111" s="136"/>
      <c r="K111" s="136"/>
      <c r="L111" s="136"/>
      <c r="M111" s="136"/>
      <c r="N111" s="136"/>
      <c r="O111" s="136"/>
      <c r="P111" s="136"/>
      <c r="Q111" s="27"/>
      <c r="R111" s="136"/>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5.75" customHeight="1">
      <c r="A112" s="27"/>
      <c r="B112" s="27"/>
      <c r="C112" s="135"/>
      <c r="D112" s="27"/>
      <c r="E112" s="27"/>
      <c r="F112" s="135"/>
      <c r="G112" s="27"/>
      <c r="H112" s="136"/>
      <c r="I112" s="136"/>
      <c r="J112" s="136"/>
      <c r="K112" s="136"/>
      <c r="L112" s="136"/>
      <c r="M112" s="136"/>
      <c r="N112" s="136"/>
      <c r="O112" s="136"/>
      <c r="P112" s="136"/>
      <c r="Q112" s="27"/>
      <c r="R112" s="136"/>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5.75" customHeight="1">
      <c r="A113" s="27"/>
      <c r="B113" s="27"/>
      <c r="C113" s="135"/>
      <c r="D113" s="27"/>
      <c r="E113" s="27"/>
      <c r="F113" s="135"/>
      <c r="G113" s="27"/>
      <c r="H113" s="136"/>
      <c r="I113" s="136"/>
      <c r="J113" s="136"/>
      <c r="K113" s="136"/>
      <c r="L113" s="136"/>
      <c r="M113" s="136"/>
      <c r="N113" s="136"/>
      <c r="O113" s="136"/>
      <c r="P113" s="136"/>
      <c r="Q113" s="27"/>
      <c r="R113" s="136"/>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ht="15.75" customHeight="1">
      <c r="A114" s="27"/>
      <c r="B114" s="27"/>
      <c r="C114" s="135"/>
      <c r="D114" s="27"/>
      <c r="E114" s="27"/>
      <c r="F114" s="135"/>
      <c r="G114" s="27"/>
      <c r="H114" s="136"/>
      <c r="I114" s="136"/>
      <c r="J114" s="136"/>
      <c r="K114" s="136"/>
      <c r="L114" s="136"/>
      <c r="M114" s="136"/>
      <c r="N114" s="136"/>
      <c r="O114" s="136"/>
      <c r="P114" s="136"/>
      <c r="Q114" s="27"/>
      <c r="R114" s="136"/>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15.75" customHeight="1">
      <c r="A115" s="27"/>
      <c r="B115" s="27"/>
      <c r="C115" s="135"/>
      <c r="D115" s="27"/>
      <c r="E115" s="27"/>
      <c r="F115" s="135"/>
      <c r="G115" s="27"/>
      <c r="H115" s="136"/>
      <c r="I115" s="136"/>
      <c r="J115" s="136"/>
      <c r="K115" s="136"/>
      <c r="L115" s="136"/>
      <c r="M115" s="136"/>
      <c r="N115" s="136"/>
      <c r="O115" s="136"/>
      <c r="P115" s="136"/>
      <c r="Q115" s="27"/>
      <c r="R115" s="136"/>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5.75" customHeight="1">
      <c r="A116" s="27"/>
      <c r="B116" s="27"/>
      <c r="C116" s="135"/>
      <c r="D116" s="27"/>
      <c r="E116" s="27"/>
      <c r="F116" s="135"/>
      <c r="G116" s="27"/>
      <c r="H116" s="136"/>
      <c r="I116" s="136"/>
      <c r="J116" s="136"/>
      <c r="K116" s="136"/>
      <c r="L116" s="136"/>
      <c r="M116" s="136"/>
      <c r="N116" s="136"/>
      <c r="O116" s="136"/>
      <c r="P116" s="136"/>
      <c r="Q116" s="27"/>
      <c r="R116" s="136"/>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ht="15.75" customHeight="1">
      <c r="A117" s="27"/>
      <c r="B117" s="27"/>
      <c r="C117" s="135"/>
      <c r="D117" s="27"/>
      <c r="E117" s="27"/>
      <c r="F117" s="135"/>
      <c r="G117" s="27"/>
      <c r="H117" s="136"/>
      <c r="I117" s="136"/>
      <c r="J117" s="136"/>
      <c r="K117" s="136"/>
      <c r="L117" s="136"/>
      <c r="M117" s="136"/>
      <c r="N117" s="136"/>
      <c r="O117" s="136"/>
      <c r="P117" s="136"/>
      <c r="Q117" s="27"/>
      <c r="R117" s="136"/>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ht="15.75" customHeight="1">
      <c r="A118" s="27"/>
      <c r="B118" s="27"/>
      <c r="C118" s="135"/>
      <c r="D118" s="27"/>
      <c r="E118" s="27"/>
      <c r="F118" s="135"/>
      <c r="G118" s="27"/>
      <c r="H118" s="136"/>
      <c r="I118" s="136"/>
      <c r="J118" s="136"/>
      <c r="K118" s="136"/>
      <c r="L118" s="136"/>
      <c r="M118" s="136"/>
      <c r="N118" s="136"/>
      <c r="O118" s="136"/>
      <c r="P118" s="136"/>
      <c r="Q118" s="27"/>
      <c r="R118" s="136"/>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ht="15.75" customHeight="1">
      <c r="A119" s="27"/>
      <c r="B119" s="27"/>
      <c r="C119" s="135"/>
      <c r="D119" s="27"/>
      <c r="E119" s="27"/>
      <c r="F119" s="135"/>
      <c r="G119" s="27"/>
      <c r="H119" s="136"/>
      <c r="I119" s="136"/>
      <c r="J119" s="136"/>
      <c r="K119" s="136"/>
      <c r="L119" s="136"/>
      <c r="M119" s="136"/>
      <c r="N119" s="136"/>
      <c r="O119" s="136"/>
      <c r="P119" s="136"/>
      <c r="Q119" s="27"/>
      <c r="R119" s="136"/>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row r="120" spans="1:44" ht="15.75" customHeight="1">
      <c r="A120" s="27"/>
      <c r="B120" s="27"/>
      <c r="C120" s="135"/>
      <c r="D120" s="27"/>
      <c r="E120" s="27"/>
      <c r="F120" s="135"/>
      <c r="G120" s="27"/>
      <c r="H120" s="136"/>
      <c r="I120" s="136"/>
      <c r="J120" s="136"/>
      <c r="K120" s="136"/>
      <c r="L120" s="136"/>
      <c r="M120" s="136"/>
      <c r="N120" s="136"/>
      <c r="O120" s="136"/>
      <c r="P120" s="136"/>
      <c r="Q120" s="27"/>
      <c r="R120" s="136"/>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row>
    <row r="121" spans="1:44" ht="15.75" customHeight="1">
      <c r="A121" s="27"/>
      <c r="B121" s="27"/>
      <c r="C121" s="135"/>
      <c r="D121" s="27"/>
      <c r="E121" s="27"/>
      <c r="F121" s="135"/>
      <c r="G121" s="27"/>
      <c r="H121" s="136"/>
      <c r="I121" s="136"/>
      <c r="J121" s="136"/>
      <c r="K121" s="136"/>
      <c r="L121" s="136"/>
      <c r="M121" s="136"/>
      <c r="N121" s="136"/>
      <c r="O121" s="136"/>
      <c r="P121" s="136"/>
      <c r="Q121" s="27"/>
      <c r="R121" s="136"/>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row>
    <row r="122" spans="1:44" ht="15.75" customHeight="1">
      <c r="A122" s="27"/>
      <c r="B122" s="27"/>
      <c r="C122" s="135"/>
      <c r="D122" s="27"/>
      <c r="E122" s="27"/>
      <c r="F122" s="135"/>
      <c r="G122" s="27"/>
      <c r="H122" s="136"/>
      <c r="I122" s="136"/>
      <c r="J122" s="136"/>
      <c r="K122" s="136"/>
      <c r="L122" s="136"/>
      <c r="M122" s="136"/>
      <c r="N122" s="136"/>
      <c r="O122" s="136"/>
      <c r="P122" s="136"/>
      <c r="Q122" s="27"/>
      <c r="R122" s="136"/>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row>
    <row r="123" spans="1:44" ht="15.75" customHeight="1">
      <c r="A123" s="27"/>
      <c r="B123" s="27"/>
      <c r="C123" s="135"/>
      <c r="D123" s="27"/>
      <c r="E123" s="27"/>
      <c r="F123" s="135"/>
      <c r="G123" s="27"/>
      <c r="H123" s="136"/>
      <c r="I123" s="136"/>
      <c r="J123" s="136"/>
      <c r="K123" s="136"/>
      <c r="L123" s="136"/>
      <c r="M123" s="136"/>
      <c r="N123" s="136"/>
      <c r="O123" s="136"/>
      <c r="P123" s="136"/>
      <c r="Q123" s="27"/>
      <c r="R123" s="136"/>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row>
    <row r="124" spans="1:44" ht="15.75" customHeight="1">
      <c r="A124" s="27"/>
      <c r="B124" s="27"/>
      <c r="C124" s="135"/>
      <c r="D124" s="27"/>
      <c r="E124" s="27"/>
      <c r="F124" s="135"/>
      <c r="G124" s="27"/>
      <c r="H124" s="136"/>
      <c r="I124" s="136"/>
      <c r="J124" s="136"/>
      <c r="K124" s="136"/>
      <c r="L124" s="136"/>
      <c r="M124" s="136"/>
      <c r="N124" s="136"/>
      <c r="O124" s="136"/>
      <c r="P124" s="136"/>
      <c r="Q124" s="27"/>
      <c r="R124" s="136"/>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row>
    <row r="125" spans="1:44" ht="15.75" customHeight="1">
      <c r="A125" s="27"/>
      <c r="B125" s="27"/>
      <c r="C125" s="135"/>
      <c r="D125" s="27"/>
      <c r="E125" s="27"/>
      <c r="F125" s="135"/>
      <c r="G125" s="27"/>
      <c r="H125" s="136"/>
      <c r="I125" s="136"/>
      <c r="J125" s="136"/>
      <c r="K125" s="136"/>
      <c r="L125" s="136"/>
      <c r="M125" s="136"/>
      <c r="N125" s="136"/>
      <c r="O125" s="136"/>
      <c r="P125" s="136"/>
      <c r="Q125" s="27"/>
      <c r="R125" s="136"/>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row>
    <row r="126" spans="1:44" ht="15.75" customHeight="1">
      <c r="A126" s="27"/>
      <c r="B126" s="27"/>
      <c r="C126" s="135"/>
      <c r="D126" s="27"/>
      <c r="E126" s="27"/>
      <c r="F126" s="135"/>
      <c r="G126" s="27"/>
      <c r="H126" s="136"/>
      <c r="I126" s="136"/>
      <c r="J126" s="136"/>
      <c r="K126" s="136"/>
      <c r="L126" s="136"/>
      <c r="M126" s="136"/>
      <c r="N126" s="136"/>
      <c r="O126" s="136"/>
      <c r="P126" s="136"/>
      <c r="Q126" s="27"/>
      <c r="R126" s="136"/>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row>
    <row r="127" spans="1:44" ht="15.75" customHeight="1">
      <c r="A127" s="27"/>
      <c r="B127" s="27"/>
      <c r="C127" s="135"/>
      <c r="D127" s="27"/>
      <c r="E127" s="27"/>
      <c r="F127" s="135"/>
      <c r="G127" s="27"/>
      <c r="H127" s="136"/>
      <c r="I127" s="136"/>
      <c r="J127" s="136"/>
      <c r="K127" s="136"/>
      <c r="L127" s="136"/>
      <c r="M127" s="136"/>
      <c r="N127" s="136"/>
      <c r="O127" s="136"/>
      <c r="P127" s="136"/>
      <c r="Q127" s="27"/>
      <c r="R127" s="136"/>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row>
    <row r="128" spans="1:44" ht="15.75" customHeight="1">
      <c r="A128" s="27"/>
      <c r="B128" s="27"/>
      <c r="C128" s="135"/>
      <c r="D128" s="27"/>
      <c r="E128" s="27"/>
      <c r="F128" s="135"/>
      <c r="G128" s="27"/>
      <c r="H128" s="136"/>
      <c r="I128" s="136"/>
      <c r="J128" s="136"/>
      <c r="K128" s="136"/>
      <c r="L128" s="136"/>
      <c r="M128" s="136"/>
      <c r="N128" s="136"/>
      <c r="O128" s="136"/>
      <c r="P128" s="136"/>
      <c r="Q128" s="27"/>
      <c r="R128" s="136"/>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row>
    <row r="129" spans="1:44" ht="15.75" customHeight="1">
      <c r="A129" s="27"/>
      <c r="B129" s="27"/>
      <c r="C129" s="135"/>
      <c r="D129" s="27"/>
      <c r="E129" s="27"/>
      <c r="F129" s="135"/>
      <c r="G129" s="27"/>
      <c r="H129" s="136"/>
      <c r="I129" s="136"/>
      <c r="J129" s="136"/>
      <c r="K129" s="136"/>
      <c r="L129" s="136"/>
      <c r="M129" s="136"/>
      <c r="N129" s="136"/>
      <c r="O129" s="136"/>
      <c r="P129" s="136"/>
      <c r="Q129" s="27"/>
      <c r="R129" s="136"/>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row>
    <row r="130" spans="1:44" ht="15.75" customHeight="1">
      <c r="A130" s="27"/>
      <c r="B130" s="27"/>
      <c r="C130" s="135"/>
      <c r="D130" s="27"/>
      <c r="E130" s="27"/>
      <c r="F130" s="135"/>
      <c r="G130" s="27"/>
      <c r="H130" s="136"/>
      <c r="I130" s="136"/>
      <c r="J130" s="136"/>
      <c r="K130" s="136"/>
      <c r="L130" s="136"/>
      <c r="M130" s="136"/>
      <c r="N130" s="136"/>
      <c r="O130" s="136"/>
      <c r="P130" s="136"/>
      <c r="Q130" s="27"/>
      <c r="R130" s="136"/>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row>
    <row r="131" spans="1:44" ht="15.75" customHeight="1">
      <c r="A131" s="27"/>
      <c r="B131" s="27"/>
      <c r="C131" s="135"/>
      <c r="D131" s="27"/>
      <c r="E131" s="27"/>
      <c r="F131" s="135"/>
      <c r="G131" s="27"/>
      <c r="H131" s="136"/>
      <c r="I131" s="136"/>
      <c r="J131" s="136"/>
      <c r="K131" s="136"/>
      <c r="L131" s="136"/>
      <c r="M131" s="136"/>
      <c r="N131" s="136"/>
      <c r="O131" s="136"/>
      <c r="P131" s="136"/>
      <c r="Q131" s="27"/>
      <c r="R131" s="136"/>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row>
    <row r="132" spans="1:44" ht="15.75" customHeight="1">
      <c r="A132" s="27"/>
      <c r="B132" s="27"/>
      <c r="C132" s="135"/>
      <c r="D132" s="27"/>
      <c r="E132" s="27"/>
      <c r="F132" s="135"/>
      <c r="G132" s="27"/>
      <c r="H132" s="136"/>
      <c r="I132" s="136"/>
      <c r="J132" s="136"/>
      <c r="K132" s="136"/>
      <c r="L132" s="136"/>
      <c r="M132" s="136"/>
      <c r="N132" s="136"/>
      <c r="O132" s="136"/>
      <c r="P132" s="136"/>
      <c r="Q132" s="27"/>
      <c r="R132" s="136"/>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row>
    <row r="133" spans="1:44" ht="15.75" customHeight="1">
      <c r="A133" s="27"/>
      <c r="B133" s="27"/>
      <c r="C133" s="135"/>
      <c r="D133" s="27"/>
      <c r="E133" s="27"/>
      <c r="F133" s="135"/>
      <c r="G133" s="27"/>
      <c r="H133" s="136"/>
      <c r="I133" s="136"/>
      <c r="J133" s="136"/>
      <c r="K133" s="136"/>
      <c r="L133" s="136"/>
      <c r="M133" s="136"/>
      <c r="N133" s="136"/>
      <c r="O133" s="136"/>
      <c r="P133" s="136"/>
      <c r="Q133" s="27"/>
      <c r="R133" s="136"/>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row>
    <row r="134" spans="1:44" ht="15.75" customHeight="1">
      <c r="A134" s="27"/>
      <c r="B134" s="27"/>
      <c r="C134" s="135"/>
      <c r="D134" s="27"/>
      <c r="E134" s="27"/>
      <c r="F134" s="135"/>
      <c r="G134" s="27"/>
      <c r="H134" s="136"/>
      <c r="I134" s="136"/>
      <c r="J134" s="136"/>
      <c r="K134" s="136"/>
      <c r="L134" s="136"/>
      <c r="M134" s="136"/>
      <c r="N134" s="136"/>
      <c r="O134" s="136"/>
      <c r="P134" s="136"/>
      <c r="Q134" s="27"/>
      <c r="R134" s="136"/>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row>
    <row r="135" spans="1:44" ht="15.75" customHeight="1">
      <c r="A135" s="27"/>
      <c r="B135" s="27"/>
      <c r="C135" s="135"/>
      <c r="D135" s="27"/>
      <c r="E135" s="27"/>
      <c r="F135" s="135"/>
      <c r="G135" s="27"/>
      <c r="H135" s="136"/>
      <c r="I135" s="136"/>
      <c r="J135" s="136"/>
      <c r="K135" s="136"/>
      <c r="L135" s="136"/>
      <c r="M135" s="136"/>
      <c r="N135" s="136"/>
      <c r="O135" s="136"/>
      <c r="P135" s="136"/>
      <c r="Q135" s="27"/>
      <c r="R135" s="136"/>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row>
    <row r="136" spans="1:44" ht="15.75" customHeight="1">
      <c r="A136" s="27"/>
      <c r="B136" s="27"/>
      <c r="C136" s="135"/>
      <c r="D136" s="27"/>
      <c r="E136" s="27"/>
      <c r="F136" s="135"/>
      <c r="G136" s="27"/>
      <c r="H136" s="136"/>
      <c r="I136" s="136"/>
      <c r="J136" s="136"/>
      <c r="K136" s="136"/>
      <c r="L136" s="136"/>
      <c r="M136" s="136"/>
      <c r="N136" s="136"/>
      <c r="O136" s="136"/>
      <c r="P136" s="136"/>
      <c r="Q136" s="27"/>
      <c r="R136" s="136"/>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row>
    <row r="137" spans="1:44" ht="15.75" customHeight="1">
      <c r="A137" s="27"/>
      <c r="B137" s="27"/>
      <c r="C137" s="135"/>
      <c r="D137" s="27"/>
      <c r="E137" s="27"/>
      <c r="F137" s="135"/>
      <c r="G137" s="27"/>
      <c r="H137" s="136"/>
      <c r="I137" s="136"/>
      <c r="J137" s="136"/>
      <c r="K137" s="136"/>
      <c r="L137" s="136"/>
      <c r="M137" s="136"/>
      <c r="N137" s="136"/>
      <c r="O137" s="136"/>
      <c r="P137" s="136"/>
      <c r="Q137" s="27"/>
      <c r="R137" s="136"/>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row>
    <row r="138" spans="1:44" ht="15.75" customHeight="1">
      <c r="A138" s="27"/>
      <c r="B138" s="27"/>
      <c r="C138" s="135"/>
      <c r="D138" s="27"/>
      <c r="E138" s="27"/>
      <c r="F138" s="135"/>
      <c r="G138" s="27"/>
      <c r="H138" s="136"/>
      <c r="I138" s="136"/>
      <c r="J138" s="136"/>
      <c r="K138" s="136"/>
      <c r="L138" s="136"/>
      <c r="M138" s="136"/>
      <c r="N138" s="136"/>
      <c r="O138" s="136"/>
      <c r="P138" s="136"/>
      <c r="Q138" s="27"/>
      <c r="R138" s="136"/>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row>
    <row r="139" spans="1:44" ht="15.75" customHeight="1">
      <c r="A139" s="27"/>
      <c r="B139" s="27"/>
      <c r="C139" s="135"/>
      <c r="D139" s="27"/>
      <c r="E139" s="27"/>
      <c r="F139" s="135"/>
      <c r="G139" s="27"/>
      <c r="H139" s="136"/>
      <c r="I139" s="136"/>
      <c r="J139" s="136"/>
      <c r="K139" s="136"/>
      <c r="L139" s="136"/>
      <c r="M139" s="136"/>
      <c r="N139" s="136"/>
      <c r="O139" s="136"/>
      <c r="P139" s="136"/>
      <c r="Q139" s="27"/>
      <c r="R139" s="136"/>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row>
    <row r="140" spans="1:44" ht="15.75" customHeight="1">
      <c r="A140" s="27"/>
      <c r="B140" s="27"/>
      <c r="C140" s="135"/>
      <c r="D140" s="27"/>
      <c r="E140" s="27"/>
      <c r="F140" s="135"/>
      <c r="G140" s="27"/>
      <c r="H140" s="136"/>
      <c r="I140" s="136"/>
      <c r="J140" s="136"/>
      <c r="K140" s="136"/>
      <c r="L140" s="136"/>
      <c r="M140" s="136"/>
      <c r="N140" s="136"/>
      <c r="O140" s="136"/>
      <c r="P140" s="136"/>
      <c r="Q140" s="27"/>
      <c r="R140" s="136"/>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row>
    <row r="141" spans="1:44" ht="15.75" customHeight="1">
      <c r="A141" s="27"/>
      <c r="B141" s="27"/>
      <c r="C141" s="135"/>
      <c r="D141" s="27"/>
      <c r="E141" s="27"/>
      <c r="F141" s="135"/>
      <c r="G141" s="27"/>
      <c r="H141" s="136"/>
      <c r="I141" s="136"/>
      <c r="J141" s="136"/>
      <c r="K141" s="136"/>
      <c r="L141" s="136"/>
      <c r="M141" s="136"/>
      <c r="N141" s="136"/>
      <c r="O141" s="136"/>
      <c r="P141" s="136"/>
      <c r="Q141" s="27"/>
      <c r="R141" s="136"/>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row>
    <row r="142" spans="1:44" ht="15.75" customHeight="1">
      <c r="A142" s="27"/>
      <c r="B142" s="27"/>
      <c r="C142" s="135"/>
      <c r="D142" s="27"/>
      <c r="E142" s="27"/>
      <c r="F142" s="135"/>
      <c r="G142" s="27"/>
      <c r="H142" s="136"/>
      <c r="I142" s="136"/>
      <c r="J142" s="136"/>
      <c r="K142" s="136"/>
      <c r="L142" s="136"/>
      <c r="M142" s="136"/>
      <c r="N142" s="136"/>
      <c r="O142" s="136"/>
      <c r="P142" s="136"/>
      <c r="Q142" s="27"/>
      <c r="R142" s="136"/>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row>
    <row r="143" spans="1:44" ht="15.75" customHeight="1">
      <c r="A143" s="27"/>
      <c r="B143" s="27"/>
      <c r="C143" s="135"/>
      <c r="D143" s="27"/>
      <c r="E143" s="27"/>
      <c r="F143" s="135"/>
      <c r="G143" s="27"/>
      <c r="H143" s="136"/>
      <c r="I143" s="136"/>
      <c r="J143" s="136"/>
      <c r="K143" s="136"/>
      <c r="L143" s="136"/>
      <c r="M143" s="136"/>
      <c r="N143" s="136"/>
      <c r="O143" s="136"/>
      <c r="P143" s="136"/>
      <c r="Q143" s="27"/>
      <c r="R143" s="136"/>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row>
    <row r="144" spans="1:44" ht="15.75" customHeight="1">
      <c r="A144" s="27"/>
      <c r="B144" s="27"/>
      <c r="C144" s="135"/>
      <c r="D144" s="27"/>
      <c r="E144" s="27"/>
      <c r="F144" s="135"/>
      <c r="G144" s="27"/>
      <c r="H144" s="136"/>
      <c r="I144" s="136"/>
      <c r="J144" s="136"/>
      <c r="K144" s="136"/>
      <c r="L144" s="136"/>
      <c r="M144" s="136"/>
      <c r="N144" s="136"/>
      <c r="O144" s="136"/>
      <c r="P144" s="136"/>
      <c r="Q144" s="27"/>
      <c r="R144" s="136"/>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row>
    <row r="145" spans="1:44" ht="15.75" customHeight="1">
      <c r="A145" s="27"/>
      <c r="B145" s="27"/>
      <c r="C145" s="135"/>
      <c r="D145" s="27"/>
      <c r="E145" s="27"/>
      <c r="F145" s="135"/>
      <c r="G145" s="27"/>
      <c r="H145" s="136"/>
      <c r="I145" s="136"/>
      <c r="J145" s="136"/>
      <c r="K145" s="136"/>
      <c r="L145" s="136"/>
      <c r="M145" s="136"/>
      <c r="N145" s="136"/>
      <c r="O145" s="136"/>
      <c r="P145" s="136"/>
      <c r="Q145" s="27"/>
      <c r="R145" s="136"/>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row>
    <row r="146" spans="1:44" ht="15.75" customHeight="1">
      <c r="A146" s="27"/>
      <c r="B146" s="27"/>
      <c r="C146" s="135"/>
      <c r="D146" s="27"/>
      <c r="E146" s="27"/>
      <c r="F146" s="135"/>
      <c r="G146" s="27"/>
      <c r="H146" s="136"/>
      <c r="I146" s="136"/>
      <c r="J146" s="136"/>
      <c r="K146" s="136"/>
      <c r="L146" s="136"/>
      <c r="M146" s="136"/>
      <c r="N146" s="136"/>
      <c r="O146" s="136"/>
      <c r="P146" s="136"/>
      <c r="Q146" s="27"/>
      <c r="R146" s="136"/>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row>
    <row r="147" spans="1:44" ht="15.75" customHeight="1">
      <c r="A147" s="27"/>
      <c r="B147" s="27"/>
      <c r="C147" s="135"/>
      <c r="D147" s="27"/>
      <c r="E147" s="27"/>
      <c r="F147" s="135"/>
      <c r="G147" s="27"/>
      <c r="H147" s="136"/>
      <c r="I147" s="136"/>
      <c r="J147" s="136"/>
      <c r="K147" s="136"/>
      <c r="L147" s="136"/>
      <c r="M147" s="136"/>
      <c r="N147" s="136"/>
      <c r="O147" s="136"/>
      <c r="P147" s="136"/>
      <c r="Q147" s="27"/>
      <c r="R147" s="136"/>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row>
    <row r="148" spans="1:44" ht="15.75" customHeight="1">
      <c r="A148" s="27"/>
      <c r="B148" s="27"/>
      <c r="C148" s="135"/>
      <c r="D148" s="27"/>
      <c r="E148" s="27"/>
      <c r="F148" s="135"/>
      <c r="G148" s="27"/>
      <c r="H148" s="136"/>
      <c r="I148" s="136"/>
      <c r="J148" s="136"/>
      <c r="K148" s="136"/>
      <c r="L148" s="136"/>
      <c r="M148" s="136"/>
      <c r="N148" s="136"/>
      <c r="O148" s="136"/>
      <c r="P148" s="136"/>
      <c r="Q148" s="27"/>
      <c r="R148" s="136"/>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row>
    <row r="149" spans="1:44" ht="15.75" customHeight="1">
      <c r="A149" s="27"/>
      <c r="B149" s="27"/>
      <c r="C149" s="135"/>
      <c r="D149" s="27"/>
      <c r="E149" s="27"/>
      <c r="F149" s="135"/>
      <c r="G149" s="27"/>
      <c r="H149" s="136"/>
      <c r="I149" s="136"/>
      <c r="J149" s="136"/>
      <c r="K149" s="136"/>
      <c r="L149" s="136"/>
      <c r="M149" s="136"/>
      <c r="N149" s="136"/>
      <c r="O149" s="136"/>
      <c r="P149" s="136"/>
      <c r="Q149" s="27"/>
      <c r="R149" s="136"/>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row>
    <row r="150" spans="1:44" ht="15.75" customHeight="1">
      <c r="A150" s="27"/>
      <c r="B150" s="27"/>
      <c r="C150" s="135"/>
      <c r="D150" s="27"/>
      <c r="E150" s="27"/>
      <c r="F150" s="135"/>
      <c r="G150" s="27"/>
      <c r="H150" s="136"/>
      <c r="I150" s="136"/>
      <c r="J150" s="136"/>
      <c r="K150" s="136"/>
      <c r="L150" s="136"/>
      <c r="M150" s="136"/>
      <c r="N150" s="136"/>
      <c r="O150" s="136"/>
      <c r="P150" s="136"/>
      <c r="Q150" s="27"/>
      <c r="R150" s="136"/>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row>
    <row r="151" spans="1:44" ht="15.75" customHeight="1">
      <c r="A151" s="27"/>
      <c r="B151" s="27"/>
      <c r="C151" s="135"/>
      <c r="D151" s="27"/>
      <c r="E151" s="27"/>
      <c r="F151" s="135"/>
      <c r="G151" s="27"/>
      <c r="H151" s="136"/>
      <c r="I151" s="136"/>
      <c r="J151" s="136"/>
      <c r="K151" s="136"/>
      <c r="L151" s="136"/>
      <c r="M151" s="136"/>
      <c r="N151" s="136"/>
      <c r="O151" s="136"/>
      <c r="P151" s="136"/>
      <c r="Q151" s="27"/>
      <c r="R151" s="136"/>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row>
    <row r="152" spans="1:44" ht="15.75" customHeight="1">
      <c r="A152" s="27"/>
      <c r="B152" s="27"/>
      <c r="C152" s="135"/>
      <c r="D152" s="27"/>
      <c r="E152" s="27"/>
      <c r="F152" s="135"/>
      <c r="G152" s="27"/>
      <c r="H152" s="136"/>
      <c r="I152" s="136"/>
      <c r="J152" s="136"/>
      <c r="K152" s="136"/>
      <c r="L152" s="136"/>
      <c r="M152" s="136"/>
      <c r="N152" s="136"/>
      <c r="O152" s="136"/>
      <c r="P152" s="136"/>
      <c r="Q152" s="27"/>
      <c r="R152" s="136"/>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row>
    <row r="153" spans="1:44" ht="15.75" customHeight="1">
      <c r="A153" s="27"/>
      <c r="B153" s="27"/>
      <c r="C153" s="135"/>
      <c r="D153" s="27"/>
      <c r="E153" s="27"/>
      <c r="F153" s="135"/>
      <c r="G153" s="27"/>
      <c r="H153" s="136"/>
      <c r="I153" s="136"/>
      <c r="J153" s="136"/>
      <c r="K153" s="136"/>
      <c r="L153" s="136"/>
      <c r="M153" s="136"/>
      <c r="N153" s="136"/>
      <c r="O153" s="136"/>
      <c r="P153" s="136"/>
      <c r="Q153" s="27"/>
      <c r="R153" s="136"/>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row>
    <row r="154" spans="1:44" ht="15.75" customHeight="1">
      <c r="A154" s="27"/>
      <c r="B154" s="27"/>
      <c r="C154" s="135"/>
      <c r="D154" s="27"/>
      <c r="E154" s="27"/>
      <c r="F154" s="135"/>
      <c r="G154" s="27"/>
      <c r="H154" s="136"/>
      <c r="I154" s="136"/>
      <c r="J154" s="136"/>
      <c r="K154" s="136"/>
      <c r="L154" s="136"/>
      <c r="M154" s="136"/>
      <c r="N154" s="136"/>
      <c r="O154" s="136"/>
      <c r="P154" s="136"/>
      <c r="Q154" s="27"/>
      <c r="R154" s="136"/>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row>
    <row r="155" spans="1:44" ht="15.75" customHeight="1">
      <c r="A155" s="27"/>
      <c r="B155" s="27"/>
      <c r="C155" s="135"/>
      <c r="D155" s="27"/>
      <c r="E155" s="27"/>
      <c r="F155" s="135"/>
      <c r="G155" s="27"/>
      <c r="H155" s="136"/>
      <c r="I155" s="136"/>
      <c r="J155" s="136"/>
      <c r="K155" s="136"/>
      <c r="L155" s="136"/>
      <c r="M155" s="136"/>
      <c r="N155" s="136"/>
      <c r="O155" s="136"/>
      <c r="P155" s="136"/>
      <c r="Q155" s="27"/>
      <c r="R155" s="136"/>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row>
    <row r="156" spans="1:44" ht="15.75" customHeight="1">
      <c r="A156" s="27"/>
      <c r="B156" s="27"/>
      <c r="C156" s="135"/>
      <c r="D156" s="27"/>
      <c r="E156" s="27"/>
      <c r="F156" s="135"/>
      <c r="G156" s="27"/>
      <c r="H156" s="136"/>
      <c r="I156" s="136"/>
      <c r="J156" s="136"/>
      <c r="K156" s="136"/>
      <c r="L156" s="136"/>
      <c r="M156" s="136"/>
      <c r="N156" s="136"/>
      <c r="O156" s="136"/>
      <c r="P156" s="136"/>
      <c r="Q156" s="27"/>
      <c r="R156" s="136"/>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row>
    <row r="157" spans="1:44" ht="15.75" customHeight="1">
      <c r="A157" s="27"/>
      <c r="B157" s="27"/>
      <c r="C157" s="135"/>
      <c r="D157" s="27"/>
      <c r="E157" s="27"/>
      <c r="F157" s="135"/>
      <c r="G157" s="27"/>
      <c r="H157" s="136"/>
      <c r="I157" s="136"/>
      <c r="J157" s="136"/>
      <c r="K157" s="136"/>
      <c r="L157" s="136"/>
      <c r="M157" s="136"/>
      <c r="N157" s="136"/>
      <c r="O157" s="136"/>
      <c r="P157" s="136"/>
      <c r="Q157" s="27"/>
      <c r="R157" s="13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row>
    <row r="158" spans="1:44" ht="15.75" customHeight="1">
      <c r="A158" s="27"/>
      <c r="B158" s="27"/>
      <c r="C158" s="135"/>
      <c r="D158" s="27"/>
      <c r="E158" s="27"/>
      <c r="F158" s="135"/>
      <c r="G158" s="27"/>
      <c r="H158" s="136"/>
      <c r="I158" s="136"/>
      <c r="J158" s="136"/>
      <c r="K158" s="136"/>
      <c r="L158" s="136"/>
      <c r="M158" s="136"/>
      <c r="N158" s="136"/>
      <c r="O158" s="136"/>
      <c r="P158" s="136"/>
      <c r="Q158" s="27"/>
      <c r="R158" s="136"/>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row>
    <row r="159" spans="1:44" ht="15.75" customHeight="1">
      <c r="A159" s="27"/>
      <c r="B159" s="27"/>
      <c r="C159" s="135"/>
      <c r="D159" s="27"/>
      <c r="E159" s="27"/>
      <c r="F159" s="135"/>
      <c r="G159" s="27"/>
      <c r="H159" s="136"/>
      <c r="I159" s="136"/>
      <c r="J159" s="136"/>
      <c r="K159" s="136"/>
      <c r="L159" s="136"/>
      <c r="M159" s="136"/>
      <c r="N159" s="136"/>
      <c r="O159" s="136"/>
      <c r="P159" s="136"/>
      <c r="Q159" s="27"/>
      <c r="R159" s="136"/>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row>
    <row r="160" spans="1:44" ht="15.75" customHeight="1">
      <c r="A160" s="27"/>
      <c r="B160" s="27"/>
      <c r="C160" s="135"/>
      <c r="D160" s="27"/>
      <c r="E160" s="27"/>
      <c r="F160" s="135"/>
      <c r="G160" s="27"/>
      <c r="H160" s="136"/>
      <c r="I160" s="136"/>
      <c r="J160" s="136"/>
      <c r="K160" s="136"/>
      <c r="L160" s="136"/>
      <c r="M160" s="136"/>
      <c r="N160" s="136"/>
      <c r="O160" s="136"/>
      <c r="P160" s="136"/>
      <c r="Q160" s="27"/>
      <c r="R160" s="136"/>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row>
    <row r="161" spans="1:44" ht="15.75" customHeight="1">
      <c r="A161" s="27"/>
      <c r="B161" s="27"/>
      <c r="C161" s="135"/>
      <c r="D161" s="27"/>
      <c r="E161" s="27"/>
      <c r="F161" s="135"/>
      <c r="G161" s="27"/>
      <c r="H161" s="136"/>
      <c r="I161" s="136"/>
      <c r="J161" s="136"/>
      <c r="K161" s="136"/>
      <c r="L161" s="136"/>
      <c r="M161" s="136"/>
      <c r="N161" s="136"/>
      <c r="O161" s="136"/>
      <c r="P161" s="136"/>
      <c r="Q161" s="27"/>
      <c r="R161" s="136"/>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row>
    <row r="162" spans="1:44" ht="15.75" customHeight="1">
      <c r="A162" s="27"/>
      <c r="B162" s="27"/>
      <c r="C162" s="135"/>
      <c r="D162" s="27"/>
      <c r="E162" s="27"/>
      <c r="F162" s="135"/>
      <c r="G162" s="27"/>
      <c r="H162" s="136"/>
      <c r="I162" s="136"/>
      <c r="J162" s="136"/>
      <c r="K162" s="136"/>
      <c r="L162" s="136"/>
      <c r="M162" s="136"/>
      <c r="N162" s="136"/>
      <c r="O162" s="136"/>
      <c r="P162" s="136"/>
      <c r="Q162" s="27"/>
      <c r="R162" s="136"/>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row>
    <row r="163" spans="1:44" ht="15.75" customHeight="1">
      <c r="A163" s="27"/>
      <c r="B163" s="27"/>
      <c r="C163" s="135"/>
      <c r="D163" s="27"/>
      <c r="E163" s="27"/>
      <c r="F163" s="135"/>
      <c r="G163" s="27"/>
      <c r="H163" s="136"/>
      <c r="I163" s="136"/>
      <c r="J163" s="136"/>
      <c r="K163" s="136"/>
      <c r="L163" s="136"/>
      <c r="M163" s="136"/>
      <c r="N163" s="136"/>
      <c r="O163" s="136"/>
      <c r="P163" s="136"/>
      <c r="Q163" s="27"/>
      <c r="R163" s="136"/>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row>
    <row r="164" spans="1:44" ht="15.75" customHeight="1">
      <c r="A164" s="27"/>
      <c r="B164" s="27"/>
      <c r="C164" s="135"/>
      <c r="D164" s="27"/>
      <c r="E164" s="27"/>
      <c r="F164" s="135"/>
      <c r="G164" s="27"/>
      <c r="H164" s="136"/>
      <c r="I164" s="136"/>
      <c r="J164" s="136"/>
      <c r="K164" s="136"/>
      <c r="L164" s="136"/>
      <c r="M164" s="136"/>
      <c r="N164" s="136"/>
      <c r="O164" s="136"/>
      <c r="P164" s="136"/>
      <c r="Q164" s="27"/>
      <c r="R164" s="136"/>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row>
    <row r="165" spans="1:44" ht="15.75" customHeight="1">
      <c r="A165" s="27"/>
      <c r="B165" s="27"/>
      <c r="C165" s="135"/>
      <c r="D165" s="27"/>
      <c r="E165" s="27"/>
      <c r="F165" s="135"/>
      <c r="G165" s="27"/>
      <c r="H165" s="136"/>
      <c r="I165" s="136"/>
      <c r="J165" s="136"/>
      <c r="K165" s="136"/>
      <c r="L165" s="136"/>
      <c r="M165" s="136"/>
      <c r="N165" s="136"/>
      <c r="O165" s="136"/>
      <c r="P165" s="136"/>
      <c r="Q165" s="27"/>
      <c r="R165" s="136"/>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row>
    <row r="166" spans="1:44" ht="15.75" customHeight="1">
      <c r="A166" s="27"/>
      <c r="B166" s="27"/>
      <c r="C166" s="135"/>
      <c r="D166" s="27"/>
      <c r="E166" s="27"/>
      <c r="F166" s="135"/>
      <c r="G166" s="27"/>
      <c r="H166" s="136"/>
      <c r="I166" s="136"/>
      <c r="J166" s="136"/>
      <c r="K166" s="136"/>
      <c r="L166" s="136"/>
      <c r="M166" s="136"/>
      <c r="N166" s="136"/>
      <c r="O166" s="136"/>
      <c r="P166" s="136"/>
      <c r="Q166" s="27"/>
      <c r="R166" s="136"/>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row>
    <row r="167" spans="1:44" ht="15.75" customHeight="1">
      <c r="A167" s="27"/>
      <c r="B167" s="27"/>
      <c r="C167" s="135"/>
      <c r="D167" s="27"/>
      <c r="E167" s="27"/>
      <c r="F167" s="135"/>
      <c r="G167" s="27"/>
      <c r="H167" s="136"/>
      <c r="I167" s="136"/>
      <c r="J167" s="136"/>
      <c r="K167" s="136"/>
      <c r="L167" s="136"/>
      <c r="M167" s="136"/>
      <c r="N167" s="136"/>
      <c r="O167" s="136"/>
      <c r="P167" s="136"/>
      <c r="Q167" s="27"/>
      <c r="R167" s="136"/>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row>
    <row r="168" spans="1:44" ht="15.75" customHeight="1">
      <c r="A168" s="27"/>
      <c r="B168" s="27"/>
      <c r="C168" s="135"/>
      <c r="D168" s="27"/>
      <c r="E168" s="27"/>
      <c r="F168" s="135"/>
      <c r="G168" s="27"/>
      <c r="H168" s="136"/>
      <c r="I168" s="136"/>
      <c r="J168" s="136"/>
      <c r="K168" s="136"/>
      <c r="L168" s="136"/>
      <c r="M168" s="136"/>
      <c r="N168" s="136"/>
      <c r="O168" s="136"/>
      <c r="P168" s="136"/>
      <c r="Q168" s="27"/>
      <c r="R168" s="136"/>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row>
    <row r="169" spans="1:44" ht="15.75" customHeight="1">
      <c r="A169" s="27"/>
      <c r="B169" s="27"/>
      <c r="C169" s="135"/>
      <c r="D169" s="27"/>
      <c r="E169" s="27"/>
      <c r="F169" s="135"/>
      <c r="G169" s="27"/>
      <c r="H169" s="136"/>
      <c r="I169" s="136"/>
      <c r="J169" s="136"/>
      <c r="K169" s="136"/>
      <c r="L169" s="136"/>
      <c r="M169" s="136"/>
      <c r="N169" s="136"/>
      <c r="O169" s="136"/>
      <c r="P169" s="136"/>
      <c r="Q169" s="27"/>
      <c r="R169" s="136"/>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row>
    <row r="170" spans="1:44" ht="15.75" customHeight="1">
      <c r="A170" s="27"/>
      <c r="B170" s="27"/>
      <c r="C170" s="135"/>
      <c r="D170" s="27"/>
      <c r="E170" s="27"/>
      <c r="F170" s="135"/>
      <c r="G170" s="27"/>
      <c r="H170" s="136"/>
      <c r="I170" s="136"/>
      <c r="J170" s="136"/>
      <c r="K170" s="136"/>
      <c r="L170" s="136"/>
      <c r="M170" s="136"/>
      <c r="N170" s="136"/>
      <c r="O170" s="136"/>
      <c r="P170" s="136"/>
      <c r="Q170" s="27"/>
      <c r="R170" s="136"/>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row>
    <row r="171" spans="1:44" ht="15.75" customHeight="1">
      <c r="A171" s="27"/>
      <c r="B171" s="27"/>
      <c r="C171" s="135"/>
      <c r="D171" s="27"/>
      <c r="E171" s="27"/>
      <c r="F171" s="135"/>
      <c r="G171" s="27"/>
      <c r="H171" s="136"/>
      <c r="I171" s="136"/>
      <c r="J171" s="136"/>
      <c r="K171" s="136"/>
      <c r="L171" s="136"/>
      <c r="M171" s="136"/>
      <c r="N171" s="136"/>
      <c r="O171" s="136"/>
      <c r="P171" s="136"/>
      <c r="Q171" s="27"/>
      <c r="R171" s="136"/>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row>
    <row r="172" spans="1:44" ht="15.75" customHeight="1">
      <c r="A172" s="27"/>
      <c r="B172" s="27"/>
      <c r="C172" s="135"/>
      <c r="D172" s="27"/>
      <c r="E172" s="27"/>
      <c r="F172" s="135"/>
      <c r="G172" s="27"/>
      <c r="H172" s="136"/>
      <c r="I172" s="136"/>
      <c r="J172" s="136"/>
      <c r="K172" s="136"/>
      <c r="L172" s="136"/>
      <c r="M172" s="136"/>
      <c r="N172" s="136"/>
      <c r="O172" s="136"/>
      <c r="P172" s="136"/>
      <c r="Q172" s="27"/>
      <c r="R172" s="136"/>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row>
    <row r="173" spans="1:44" ht="15.75" customHeight="1">
      <c r="A173" s="27"/>
      <c r="B173" s="27"/>
      <c r="C173" s="135"/>
      <c r="D173" s="27"/>
      <c r="E173" s="27"/>
      <c r="F173" s="135"/>
      <c r="G173" s="27"/>
      <c r="H173" s="136"/>
      <c r="I173" s="136"/>
      <c r="J173" s="136"/>
      <c r="K173" s="136"/>
      <c r="L173" s="136"/>
      <c r="M173" s="136"/>
      <c r="N173" s="136"/>
      <c r="O173" s="136"/>
      <c r="P173" s="136"/>
      <c r="Q173" s="27"/>
      <c r="R173" s="136"/>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row>
    <row r="174" spans="1:44" ht="15.75" customHeight="1">
      <c r="A174" s="27"/>
      <c r="B174" s="27"/>
      <c r="C174" s="135"/>
      <c r="D174" s="27"/>
      <c r="E174" s="27"/>
      <c r="F174" s="135"/>
      <c r="G174" s="27"/>
      <c r="H174" s="136"/>
      <c r="I174" s="136"/>
      <c r="J174" s="136"/>
      <c r="K174" s="136"/>
      <c r="L174" s="136"/>
      <c r="M174" s="136"/>
      <c r="N174" s="136"/>
      <c r="O174" s="136"/>
      <c r="P174" s="136"/>
      <c r="Q174" s="27"/>
      <c r="R174" s="136"/>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row>
    <row r="175" spans="1:44" ht="15.75" customHeight="1">
      <c r="A175" s="27"/>
      <c r="B175" s="27"/>
      <c r="C175" s="135"/>
      <c r="D175" s="27"/>
      <c r="E175" s="27"/>
      <c r="F175" s="135"/>
      <c r="G175" s="27"/>
      <c r="H175" s="136"/>
      <c r="I175" s="136"/>
      <c r="J175" s="136"/>
      <c r="K175" s="136"/>
      <c r="L175" s="136"/>
      <c r="M175" s="136"/>
      <c r="N175" s="136"/>
      <c r="O175" s="136"/>
      <c r="P175" s="136"/>
      <c r="Q175" s="27"/>
      <c r="R175" s="136"/>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row>
    <row r="176" spans="1:44" ht="15.75" customHeight="1">
      <c r="A176" s="27"/>
      <c r="B176" s="27"/>
      <c r="C176" s="135"/>
      <c r="D176" s="27"/>
      <c r="E176" s="27"/>
      <c r="F176" s="135"/>
      <c r="G176" s="27"/>
      <c r="H176" s="136"/>
      <c r="I176" s="136"/>
      <c r="J176" s="136"/>
      <c r="K176" s="136"/>
      <c r="L176" s="136"/>
      <c r="M176" s="136"/>
      <c r="N176" s="136"/>
      <c r="O176" s="136"/>
      <c r="P176" s="136"/>
      <c r="Q176" s="27"/>
      <c r="R176" s="136"/>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row>
    <row r="177" spans="1:44" ht="15.75" customHeight="1">
      <c r="A177" s="27"/>
      <c r="B177" s="27"/>
      <c r="C177" s="135"/>
      <c r="D177" s="27"/>
      <c r="E177" s="27"/>
      <c r="F177" s="135"/>
      <c r="G177" s="27"/>
      <c r="H177" s="136"/>
      <c r="I177" s="136"/>
      <c r="J177" s="136"/>
      <c r="K177" s="136"/>
      <c r="L177" s="136"/>
      <c r="M177" s="136"/>
      <c r="N177" s="136"/>
      <c r="O177" s="136"/>
      <c r="P177" s="136"/>
      <c r="Q177" s="27"/>
      <c r="R177" s="136"/>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row>
    <row r="178" spans="1:44" ht="15.75" customHeight="1">
      <c r="A178" s="27"/>
      <c r="B178" s="27"/>
      <c r="C178" s="135"/>
      <c r="D178" s="27"/>
      <c r="E178" s="27"/>
      <c r="F178" s="135"/>
      <c r="G178" s="27"/>
      <c r="H178" s="136"/>
      <c r="I178" s="136"/>
      <c r="J178" s="136"/>
      <c r="K178" s="136"/>
      <c r="L178" s="136"/>
      <c r="M178" s="136"/>
      <c r="N178" s="136"/>
      <c r="O178" s="136"/>
      <c r="P178" s="136"/>
      <c r="Q178" s="27"/>
      <c r="R178" s="136"/>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row>
    <row r="179" spans="1:44" ht="15.75" customHeight="1">
      <c r="A179" s="27"/>
      <c r="B179" s="27"/>
      <c r="C179" s="135"/>
      <c r="D179" s="27"/>
      <c r="E179" s="27"/>
      <c r="F179" s="135"/>
      <c r="G179" s="27"/>
      <c r="H179" s="136"/>
      <c r="I179" s="136"/>
      <c r="J179" s="136"/>
      <c r="K179" s="136"/>
      <c r="L179" s="136"/>
      <c r="M179" s="136"/>
      <c r="N179" s="136"/>
      <c r="O179" s="136"/>
      <c r="P179" s="136"/>
      <c r="Q179" s="27"/>
      <c r="R179" s="136"/>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row>
    <row r="180" spans="1:44" ht="15.75" customHeight="1">
      <c r="A180" s="27"/>
      <c r="B180" s="27"/>
      <c r="C180" s="135"/>
      <c r="D180" s="27"/>
      <c r="E180" s="27"/>
      <c r="F180" s="135"/>
      <c r="G180" s="27"/>
      <c r="H180" s="136"/>
      <c r="I180" s="136"/>
      <c r="J180" s="136"/>
      <c r="K180" s="136"/>
      <c r="L180" s="136"/>
      <c r="M180" s="136"/>
      <c r="N180" s="136"/>
      <c r="O180" s="136"/>
      <c r="P180" s="136"/>
      <c r="Q180" s="27"/>
      <c r="R180" s="136"/>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row>
    <row r="181" spans="1:44" ht="15.75" customHeight="1">
      <c r="A181" s="27"/>
      <c r="B181" s="27"/>
      <c r="C181" s="135"/>
      <c r="D181" s="27"/>
      <c r="E181" s="27"/>
      <c r="F181" s="135"/>
      <c r="G181" s="27"/>
      <c r="H181" s="136"/>
      <c r="I181" s="136"/>
      <c r="J181" s="136"/>
      <c r="K181" s="136"/>
      <c r="L181" s="136"/>
      <c r="M181" s="136"/>
      <c r="N181" s="136"/>
      <c r="O181" s="136"/>
      <c r="P181" s="136"/>
      <c r="Q181" s="27"/>
      <c r="R181" s="136"/>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row>
    <row r="182" spans="1:44" ht="15.75" customHeight="1">
      <c r="A182" s="27"/>
      <c r="B182" s="27"/>
      <c r="C182" s="135"/>
      <c r="D182" s="27"/>
      <c r="E182" s="27"/>
      <c r="F182" s="135"/>
      <c r="G182" s="27"/>
      <c r="H182" s="136"/>
      <c r="I182" s="136"/>
      <c r="J182" s="136"/>
      <c r="K182" s="136"/>
      <c r="L182" s="136"/>
      <c r="M182" s="136"/>
      <c r="N182" s="136"/>
      <c r="O182" s="136"/>
      <c r="P182" s="136"/>
      <c r="Q182" s="27"/>
      <c r="R182" s="136"/>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row>
    <row r="183" spans="1:44" ht="15.75" customHeight="1">
      <c r="A183" s="27"/>
      <c r="B183" s="27"/>
      <c r="C183" s="135"/>
      <c r="D183" s="27"/>
      <c r="E183" s="27"/>
      <c r="F183" s="135"/>
      <c r="G183" s="27"/>
      <c r="H183" s="136"/>
      <c r="I183" s="136"/>
      <c r="J183" s="136"/>
      <c r="K183" s="136"/>
      <c r="L183" s="136"/>
      <c r="M183" s="136"/>
      <c r="N183" s="136"/>
      <c r="O183" s="136"/>
      <c r="P183" s="136"/>
      <c r="Q183" s="27"/>
      <c r="R183" s="136"/>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row>
    <row r="184" spans="1:44" ht="15.75" customHeight="1">
      <c r="A184" s="27"/>
      <c r="B184" s="27"/>
      <c r="C184" s="135"/>
      <c r="D184" s="27"/>
      <c r="E184" s="27"/>
      <c r="F184" s="135"/>
      <c r="G184" s="27"/>
      <c r="H184" s="136"/>
      <c r="I184" s="136"/>
      <c r="J184" s="136"/>
      <c r="K184" s="136"/>
      <c r="L184" s="136"/>
      <c r="M184" s="136"/>
      <c r="N184" s="136"/>
      <c r="O184" s="136"/>
      <c r="P184" s="136"/>
      <c r="Q184" s="27"/>
      <c r="R184" s="136"/>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row>
    <row r="185" spans="1:44" ht="15.75" customHeight="1">
      <c r="A185" s="27"/>
      <c r="B185" s="27"/>
      <c r="C185" s="135"/>
      <c r="D185" s="27"/>
      <c r="E185" s="27"/>
      <c r="F185" s="135"/>
      <c r="G185" s="27"/>
      <c r="H185" s="136"/>
      <c r="I185" s="136"/>
      <c r="J185" s="136"/>
      <c r="K185" s="136"/>
      <c r="L185" s="136"/>
      <c r="M185" s="136"/>
      <c r="N185" s="136"/>
      <c r="O185" s="136"/>
      <c r="P185" s="136"/>
      <c r="Q185" s="27"/>
      <c r="R185" s="136"/>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row>
    <row r="186" spans="1:44" ht="15.75" customHeight="1">
      <c r="A186" s="27"/>
      <c r="B186" s="27"/>
      <c r="C186" s="135"/>
      <c r="D186" s="27"/>
      <c r="E186" s="27"/>
      <c r="F186" s="135"/>
      <c r="G186" s="27"/>
      <c r="H186" s="136"/>
      <c r="I186" s="136"/>
      <c r="J186" s="136"/>
      <c r="K186" s="136"/>
      <c r="L186" s="136"/>
      <c r="M186" s="136"/>
      <c r="N186" s="136"/>
      <c r="O186" s="136"/>
      <c r="P186" s="136"/>
      <c r="Q186" s="27"/>
      <c r="R186" s="136"/>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row>
    <row r="187" spans="1:44" ht="15.75" customHeight="1">
      <c r="A187" s="27"/>
      <c r="B187" s="27"/>
      <c r="C187" s="135"/>
      <c r="D187" s="27"/>
      <c r="E187" s="27"/>
      <c r="F187" s="135"/>
      <c r="G187" s="27"/>
      <c r="H187" s="136"/>
      <c r="I187" s="136"/>
      <c r="J187" s="136"/>
      <c r="K187" s="136"/>
      <c r="L187" s="136"/>
      <c r="M187" s="136"/>
      <c r="N187" s="136"/>
      <c r="O187" s="136"/>
      <c r="P187" s="136"/>
      <c r="Q187" s="27"/>
      <c r="R187" s="136"/>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row>
    <row r="188" spans="1:44" ht="15.75" customHeight="1">
      <c r="A188" s="27"/>
      <c r="B188" s="27"/>
      <c r="C188" s="135"/>
      <c r="D188" s="27"/>
      <c r="E188" s="27"/>
      <c r="F188" s="135"/>
      <c r="G188" s="27"/>
      <c r="H188" s="136"/>
      <c r="I188" s="136"/>
      <c r="J188" s="136"/>
      <c r="K188" s="136"/>
      <c r="L188" s="136"/>
      <c r="M188" s="136"/>
      <c r="N188" s="136"/>
      <c r="O188" s="136"/>
      <c r="P188" s="136"/>
      <c r="Q188" s="27"/>
      <c r="R188" s="136"/>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row>
    <row r="189" spans="1:44" ht="15.75" customHeight="1">
      <c r="A189" s="27"/>
      <c r="B189" s="27"/>
      <c r="C189" s="135"/>
      <c r="D189" s="27"/>
      <c r="E189" s="27"/>
      <c r="F189" s="135"/>
      <c r="G189" s="27"/>
      <c r="H189" s="136"/>
      <c r="I189" s="136"/>
      <c r="J189" s="136"/>
      <c r="K189" s="136"/>
      <c r="L189" s="136"/>
      <c r="M189" s="136"/>
      <c r="N189" s="136"/>
      <c r="O189" s="136"/>
      <c r="P189" s="136"/>
      <c r="Q189" s="27"/>
      <c r="R189" s="136"/>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row>
    <row r="190" spans="1:44" ht="15.75" customHeight="1">
      <c r="A190" s="27"/>
      <c r="B190" s="27"/>
      <c r="C190" s="135"/>
      <c r="D190" s="27"/>
      <c r="E190" s="27"/>
      <c r="F190" s="135"/>
      <c r="G190" s="27"/>
      <c r="H190" s="136"/>
      <c r="I190" s="136"/>
      <c r="J190" s="136"/>
      <c r="K190" s="136"/>
      <c r="L190" s="136"/>
      <c r="M190" s="136"/>
      <c r="N190" s="136"/>
      <c r="O190" s="136"/>
      <c r="P190" s="136"/>
      <c r="Q190" s="27"/>
      <c r="R190" s="136"/>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row>
    <row r="191" spans="1:44" ht="15.75" customHeight="1">
      <c r="A191" s="27"/>
      <c r="B191" s="27"/>
      <c r="C191" s="135"/>
      <c r="D191" s="27"/>
      <c r="E191" s="27"/>
      <c r="F191" s="135"/>
      <c r="G191" s="27"/>
      <c r="H191" s="136"/>
      <c r="I191" s="136"/>
      <c r="J191" s="136"/>
      <c r="K191" s="136"/>
      <c r="L191" s="136"/>
      <c r="M191" s="136"/>
      <c r="N191" s="136"/>
      <c r="O191" s="136"/>
      <c r="P191" s="136"/>
      <c r="Q191" s="27"/>
      <c r="R191" s="136"/>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row>
    <row r="192" spans="1:44" ht="15.75" customHeight="1">
      <c r="A192" s="27"/>
      <c r="B192" s="27"/>
      <c r="C192" s="135"/>
      <c r="D192" s="27"/>
      <c r="E192" s="27"/>
      <c r="F192" s="135"/>
      <c r="G192" s="27"/>
      <c r="H192" s="136"/>
      <c r="I192" s="136"/>
      <c r="J192" s="136"/>
      <c r="K192" s="136"/>
      <c r="L192" s="136"/>
      <c r="M192" s="136"/>
      <c r="N192" s="136"/>
      <c r="O192" s="136"/>
      <c r="P192" s="136"/>
      <c r="Q192" s="27"/>
      <c r="R192" s="136"/>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row>
    <row r="193" spans="1:44" ht="15.75" customHeight="1">
      <c r="A193" s="27"/>
      <c r="B193" s="27"/>
      <c r="C193" s="135"/>
      <c r="D193" s="27"/>
      <c r="E193" s="27"/>
      <c r="F193" s="135"/>
      <c r="G193" s="27"/>
      <c r="H193" s="136"/>
      <c r="I193" s="136"/>
      <c r="J193" s="136"/>
      <c r="K193" s="136"/>
      <c r="L193" s="136"/>
      <c r="M193" s="136"/>
      <c r="N193" s="136"/>
      <c r="O193" s="136"/>
      <c r="P193" s="136"/>
      <c r="Q193" s="27"/>
      <c r="R193" s="136"/>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row>
    <row r="194" spans="1:44" ht="15.75" customHeight="1">
      <c r="A194" s="27"/>
      <c r="B194" s="27"/>
      <c r="C194" s="135"/>
      <c r="D194" s="27"/>
      <c r="E194" s="27"/>
      <c r="F194" s="135"/>
      <c r="G194" s="27"/>
      <c r="H194" s="136"/>
      <c r="I194" s="136"/>
      <c r="J194" s="136"/>
      <c r="K194" s="136"/>
      <c r="L194" s="136"/>
      <c r="M194" s="136"/>
      <c r="N194" s="136"/>
      <c r="O194" s="136"/>
      <c r="P194" s="136"/>
      <c r="Q194" s="27"/>
      <c r="R194" s="136"/>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row>
    <row r="195" spans="1:44" ht="15.75" customHeight="1">
      <c r="A195" s="27"/>
      <c r="B195" s="27"/>
      <c r="C195" s="135"/>
      <c r="D195" s="27"/>
      <c r="E195" s="27"/>
      <c r="F195" s="135"/>
      <c r="G195" s="27"/>
      <c r="H195" s="136"/>
      <c r="I195" s="136"/>
      <c r="J195" s="136"/>
      <c r="K195" s="136"/>
      <c r="L195" s="136"/>
      <c r="M195" s="136"/>
      <c r="N195" s="136"/>
      <c r="O195" s="136"/>
      <c r="P195" s="136"/>
      <c r="Q195" s="27"/>
      <c r="R195" s="136"/>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row>
    <row r="196" spans="1:44" ht="15.75" customHeight="1">
      <c r="A196" s="27"/>
      <c r="B196" s="27"/>
      <c r="C196" s="135"/>
      <c r="D196" s="27"/>
      <c r="E196" s="27"/>
      <c r="F196" s="135"/>
      <c r="G196" s="27"/>
      <c r="H196" s="136"/>
      <c r="I196" s="136"/>
      <c r="J196" s="136"/>
      <c r="K196" s="136"/>
      <c r="L196" s="136"/>
      <c r="M196" s="136"/>
      <c r="N196" s="136"/>
      <c r="O196" s="136"/>
      <c r="P196" s="136"/>
      <c r="Q196" s="27"/>
      <c r="R196" s="136"/>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row>
    <row r="197" spans="1:44" ht="15.75" customHeight="1">
      <c r="A197" s="27"/>
      <c r="B197" s="27"/>
      <c r="C197" s="135"/>
      <c r="D197" s="27"/>
      <c r="E197" s="27"/>
      <c r="F197" s="135"/>
      <c r="G197" s="27"/>
      <c r="H197" s="136"/>
      <c r="I197" s="136"/>
      <c r="J197" s="136"/>
      <c r="K197" s="136"/>
      <c r="L197" s="136"/>
      <c r="M197" s="136"/>
      <c r="N197" s="136"/>
      <c r="O197" s="136"/>
      <c r="P197" s="136"/>
      <c r="Q197" s="27"/>
      <c r="R197" s="136"/>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row>
    <row r="198" spans="1:44" ht="15.75" customHeight="1">
      <c r="A198" s="27"/>
      <c r="B198" s="27"/>
      <c r="C198" s="135"/>
      <c r="D198" s="27"/>
      <c r="E198" s="27"/>
      <c r="F198" s="135"/>
      <c r="G198" s="27"/>
      <c r="H198" s="136"/>
      <c r="I198" s="136"/>
      <c r="J198" s="136"/>
      <c r="K198" s="136"/>
      <c r="L198" s="136"/>
      <c r="M198" s="136"/>
      <c r="N198" s="136"/>
      <c r="O198" s="136"/>
      <c r="P198" s="136"/>
      <c r="Q198" s="27"/>
      <c r="R198" s="136"/>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row>
    <row r="199" spans="1:44" ht="15.75" customHeight="1">
      <c r="A199" s="27"/>
      <c r="B199" s="27"/>
      <c r="C199" s="135"/>
      <c r="D199" s="27"/>
      <c r="E199" s="27"/>
      <c r="F199" s="135"/>
      <c r="G199" s="27"/>
      <c r="H199" s="136"/>
      <c r="I199" s="136"/>
      <c r="J199" s="136"/>
      <c r="K199" s="136"/>
      <c r="L199" s="136"/>
      <c r="M199" s="136"/>
      <c r="N199" s="136"/>
      <c r="O199" s="136"/>
      <c r="P199" s="136"/>
      <c r="Q199" s="27"/>
      <c r="R199" s="136"/>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row>
    <row r="200" spans="1:44" ht="15.75" customHeight="1">
      <c r="A200" s="27"/>
      <c r="B200" s="27"/>
      <c r="C200" s="135"/>
      <c r="D200" s="27"/>
      <c r="E200" s="27"/>
      <c r="F200" s="135"/>
      <c r="G200" s="27"/>
      <c r="H200" s="136"/>
      <c r="I200" s="136"/>
      <c r="J200" s="136"/>
      <c r="K200" s="136"/>
      <c r="L200" s="136"/>
      <c r="M200" s="136"/>
      <c r="N200" s="136"/>
      <c r="O200" s="136"/>
      <c r="P200" s="136"/>
      <c r="Q200" s="27"/>
      <c r="R200" s="136"/>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row>
    <row r="201" spans="1:44" ht="15.75" customHeight="1">
      <c r="A201" s="27"/>
      <c r="B201" s="27"/>
      <c r="C201" s="135"/>
      <c r="D201" s="27"/>
      <c r="E201" s="27"/>
      <c r="F201" s="135"/>
      <c r="G201" s="27"/>
      <c r="H201" s="136"/>
      <c r="I201" s="136"/>
      <c r="J201" s="136"/>
      <c r="K201" s="136"/>
      <c r="L201" s="136"/>
      <c r="M201" s="136"/>
      <c r="N201" s="136"/>
      <c r="O201" s="136"/>
      <c r="P201" s="136"/>
      <c r="Q201" s="27"/>
      <c r="R201" s="136"/>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row>
    <row r="202" spans="1:44" ht="15.75" customHeight="1">
      <c r="A202" s="27"/>
      <c r="B202" s="27"/>
      <c r="C202" s="135"/>
      <c r="D202" s="27"/>
      <c r="E202" s="27"/>
      <c r="F202" s="135"/>
      <c r="G202" s="27"/>
      <c r="H202" s="136"/>
      <c r="I202" s="136"/>
      <c r="J202" s="136"/>
      <c r="K202" s="136"/>
      <c r="L202" s="136"/>
      <c r="M202" s="136"/>
      <c r="N202" s="136"/>
      <c r="O202" s="136"/>
      <c r="P202" s="136"/>
      <c r="Q202" s="27"/>
      <c r="R202" s="136"/>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row>
    <row r="203" spans="1:44" ht="15.75" customHeight="1">
      <c r="A203" s="27"/>
      <c r="B203" s="27"/>
      <c r="C203" s="135"/>
      <c r="D203" s="27"/>
      <c r="E203" s="27"/>
      <c r="F203" s="135"/>
      <c r="G203" s="27"/>
      <c r="H203" s="136"/>
      <c r="I203" s="136"/>
      <c r="J203" s="136"/>
      <c r="K203" s="136"/>
      <c r="L203" s="136"/>
      <c r="M203" s="136"/>
      <c r="N203" s="136"/>
      <c r="O203" s="136"/>
      <c r="P203" s="136"/>
      <c r="Q203" s="27"/>
      <c r="R203" s="136"/>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row>
    <row r="204" spans="1:44" ht="15.75" customHeight="1">
      <c r="A204" s="27"/>
      <c r="B204" s="27"/>
      <c r="C204" s="135"/>
      <c r="D204" s="27"/>
      <c r="E204" s="27"/>
      <c r="F204" s="135"/>
      <c r="G204" s="27"/>
      <c r="H204" s="136"/>
      <c r="I204" s="136"/>
      <c r="J204" s="136"/>
      <c r="K204" s="136"/>
      <c r="L204" s="136"/>
      <c r="M204" s="136"/>
      <c r="N204" s="136"/>
      <c r="O204" s="136"/>
      <c r="P204" s="136"/>
      <c r="Q204" s="27"/>
      <c r="R204" s="136"/>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row>
    <row r="205" spans="1:44" ht="15.75" customHeight="1">
      <c r="A205" s="27"/>
      <c r="B205" s="27"/>
      <c r="C205" s="135"/>
      <c r="D205" s="27"/>
      <c r="E205" s="27"/>
      <c r="F205" s="135"/>
      <c r="G205" s="27"/>
      <c r="H205" s="136"/>
      <c r="I205" s="136"/>
      <c r="J205" s="136"/>
      <c r="K205" s="136"/>
      <c r="L205" s="136"/>
      <c r="M205" s="136"/>
      <c r="N205" s="136"/>
      <c r="O205" s="136"/>
      <c r="P205" s="136"/>
      <c r="Q205" s="27"/>
      <c r="R205" s="136"/>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row>
    <row r="206" spans="1:44" ht="15.75" customHeight="1">
      <c r="A206" s="27"/>
      <c r="B206" s="27"/>
      <c r="C206" s="135"/>
      <c r="D206" s="27"/>
      <c r="E206" s="27"/>
      <c r="F206" s="135"/>
      <c r="G206" s="27"/>
      <c r="H206" s="136"/>
      <c r="I206" s="136"/>
      <c r="J206" s="136"/>
      <c r="K206" s="136"/>
      <c r="L206" s="136"/>
      <c r="M206" s="136"/>
      <c r="N206" s="136"/>
      <c r="O206" s="136"/>
      <c r="P206" s="136"/>
      <c r="Q206" s="27"/>
      <c r="R206" s="136"/>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row>
    <row r="207" spans="1:44" ht="15.75" customHeight="1">
      <c r="A207" s="27"/>
      <c r="B207" s="27"/>
      <c r="C207" s="135"/>
      <c r="D207" s="27"/>
      <c r="E207" s="27"/>
      <c r="F207" s="135"/>
      <c r="G207" s="27"/>
      <c r="H207" s="136"/>
      <c r="I207" s="136"/>
      <c r="J207" s="136"/>
      <c r="K207" s="136"/>
      <c r="L207" s="136"/>
      <c r="M207" s="136"/>
      <c r="N207" s="136"/>
      <c r="O207" s="136"/>
      <c r="P207" s="136"/>
      <c r="Q207" s="27"/>
      <c r="R207" s="136"/>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row>
    <row r="208" spans="1:44" ht="15.75" customHeight="1">
      <c r="A208" s="27"/>
      <c r="B208" s="27"/>
      <c r="C208" s="135"/>
      <c r="D208" s="27"/>
      <c r="E208" s="27"/>
      <c r="F208" s="135"/>
      <c r="G208" s="27"/>
      <c r="H208" s="136"/>
      <c r="I208" s="136"/>
      <c r="J208" s="136"/>
      <c r="K208" s="136"/>
      <c r="L208" s="136"/>
      <c r="M208" s="136"/>
      <c r="N208" s="136"/>
      <c r="O208" s="136"/>
      <c r="P208" s="136"/>
      <c r="Q208" s="27"/>
      <c r="R208" s="136"/>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row>
    <row r="209" spans="1:44" ht="15.75" customHeight="1">
      <c r="A209" s="27"/>
      <c r="B209" s="27"/>
      <c r="C209" s="135"/>
      <c r="D209" s="27"/>
      <c r="E209" s="27"/>
      <c r="F209" s="135"/>
      <c r="G209" s="27"/>
      <c r="H209" s="136"/>
      <c r="I209" s="136"/>
      <c r="J209" s="136"/>
      <c r="K209" s="136"/>
      <c r="L209" s="136"/>
      <c r="M209" s="136"/>
      <c r="N209" s="136"/>
      <c r="O209" s="136"/>
      <c r="P209" s="136"/>
      <c r="Q209" s="27"/>
      <c r="R209" s="136"/>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row>
    <row r="210" spans="1:44" ht="15.75" customHeight="1">
      <c r="A210" s="27"/>
      <c r="B210" s="27"/>
      <c r="C210" s="135"/>
      <c r="D210" s="27"/>
      <c r="E210" s="27"/>
      <c r="F210" s="135"/>
      <c r="G210" s="27"/>
      <c r="H210" s="136"/>
      <c r="I210" s="136"/>
      <c r="J210" s="136"/>
      <c r="K210" s="136"/>
      <c r="L210" s="136"/>
      <c r="M210" s="136"/>
      <c r="N210" s="136"/>
      <c r="O210" s="136"/>
      <c r="P210" s="136"/>
      <c r="Q210" s="27"/>
      <c r="R210" s="136"/>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row>
    <row r="211" spans="1:44" ht="15.75" customHeight="1">
      <c r="A211" s="27"/>
      <c r="B211" s="27"/>
      <c r="C211" s="135"/>
      <c r="D211" s="27"/>
      <c r="E211" s="27"/>
      <c r="F211" s="135"/>
      <c r="G211" s="27"/>
      <c r="H211" s="136"/>
      <c r="I211" s="136"/>
      <c r="J211" s="136"/>
      <c r="K211" s="136"/>
      <c r="L211" s="136"/>
      <c r="M211" s="136"/>
      <c r="N211" s="136"/>
      <c r="O211" s="136"/>
      <c r="P211" s="136"/>
      <c r="Q211" s="27"/>
      <c r="R211" s="136"/>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row>
    <row r="212" spans="1:44" ht="15.75" customHeight="1">
      <c r="A212" s="27"/>
      <c r="B212" s="27"/>
      <c r="C212" s="135"/>
      <c r="D212" s="27"/>
      <c r="E212" s="27"/>
      <c r="F212" s="135"/>
      <c r="G212" s="27"/>
      <c r="H212" s="136"/>
      <c r="I212" s="136"/>
      <c r="J212" s="136"/>
      <c r="K212" s="136"/>
      <c r="L212" s="136"/>
      <c r="M212" s="136"/>
      <c r="N212" s="136"/>
      <c r="O212" s="136"/>
      <c r="P212" s="136"/>
      <c r="Q212" s="27"/>
      <c r="R212" s="136"/>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row>
    <row r="213" spans="1:44" ht="15.75" customHeight="1">
      <c r="A213" s="27"/>
      <c r="B213" s="27"/>
      <c r="C213" s="135"/>
      <c r="D213" s="27"/>
      <c r="E213" s="27"/>
      <c r="F213" s="135"/>
      <c r="G213" s="27"/>
      <c r="H213" s="136"/>
      <c r="I213" s="136"/>
      <c r="J213" s="136"/>
      <c r="K213" s="136"/>
      <c r="L213" s="136"/>
      <c r="M213" s="136"/>
      <c r="N213" s="136"/>
      <c r="O213" s="136"/>
      <c r="P213" s="136"/>
      <c r="Q213" s="27"/>
      <c r="R213" s="136"/>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row>
    <row r="214" spans="1:44" ht="15.75" customHeight="1">
      <c r="A214" s="27"/>
      <c r="B214" s="27"/>
      <c r="C214" s="135"/>
      <c r="D214" s="27"/>
      <c r="E214" s="27"/>
      <c r="F214" s="135"/>
      <c r="G214" s="27"/>
      <c r="H214" s="136"/>
      <c r="I214" s="136"/>
      <c r="J214" s="136"/>
      <c r="K214" s="136"/>
      <c r="L214" s="136"/>
      <c r="M214" s="136"/>
      <c r="N214" s="136"/>
      <c r="O214" s="136"/>
      <c r="P214" s="136"/>
      <c r="Q214" s="27"/>
      <c r="R214" s="136"/>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row>
    <row r="215" spans="1:44" ht="15.75" customHeight="1">
      <c r="A215" s="27"/>
      <c r="B215" s="27"/>
      <c r="C215" s="135"/>
      <c r="D215" s="27"/>
      <c r="E215" s="27"/>
      <c r="F215" s="135"/>
      <c r="G215" s="27"/>
      <c r="H215" s="136"/>
      <c r="I215" s="136"/>
      <c r="J215" s="136"/>
      <c r="K215" s="136"/>
      <c r="L215" s="136"/>
      <c r="M215" s="136"/>
      <c r="N215" s="136"/>
      <c r="O215" s="136"/>
      <c r="P215" s="136"/>
      <c r="Q215" s="27"/>
      <c r="R215" s="136"/>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row>
    <row r="216" spans="1:44" ht="15.75" customHeight="1">
      <c r="A216" s="27"/>
      <c r="B216" s="27"/>
      <c r="C216" s="135"/>
      <c r="D216" s="27"/>
      <c r="E216" s="27"/>
      <c r="F216" s="135"/>
      <c r="G216" s="27"/>
      <c r="H216" s="136"/>
      <c r="I216" s="136"/>
      <c r="J216" s="136"/>
      <c r="K216" s="136"/>
      <c r="L216" s="136"/>
      <c r="M216" s="136"/>
      <c r="N216" s="136"/>
      <c r="O216" s="136"/>
      <c r="P216" s="136"/>
      <c r="Q216" s="27"/>
      <c r="R216" s="136"/>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row>
    <row r="217" spans="1:44" ht="15.75" customHeight="1">
      <c r="A217" s="27"/>
      <c r="B217" s="27"/>
      <c r="C217" s="135"/>
      <c r="D217" s="27"/>
      <c r="E217" s="27"/>
      <c r="F217" s="135"/>
      <c r="G217" s="27"/>
      <c r="H217" s="136"/>
      <c r="I217" s="136"/>
      <c r="J217" s="136"/>
      <c r="K217" s="136"/>
      <c r="L217" s="136"/>
      <c r="M217" s="136"/>
      <c r="N217" s="136"/>
      <c r="O217" s="136"/>
      <c r="P217" s="136"/>
      <c r="Q217" s="27"/>
      <c r="R217" s="136"/>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row>
    <row r="218" spans="1:44" ht="15.75" customHeight="1">
      <c r="A218" s="27"/>
      <c r="B218" s="27"/>
      <c r="C218" s="135"/>
      <c r="D218" s="27"/>
      <c r="E218" s="27"/>
      <c r="F218" s="135"/>
      <c r="G218" s="27"/>
      <c r="H218" s="136"/>
      <c r="I218" s="136"/>
      <c r="J218" s="136"/>
      <c r="K218" s="136"/>
      <c r="L218" s="136"/>
      <c r="M218" s="136"/>
      <c r="N218" s="136"/>
      <c r="O218" s="136"/>
      <c r="P218" s="136"/>
      <c r="Q218" s="27"/>
      <c r="R218" s="136"/>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row>
    <row r="219" spans="1:44" ht="15.75" customHeight="1">
      <c r="A219" s="27"/>
      <c r="B219" s="27"/>
      <c r="C219" s="135"/>
      <c r="D219" s="27"/>
      <c r="E219" s="27"/>
      <c r="F219" s="135"/>
      <c r="G219" s="27"/>
      <c r="H219" s="136"/>
      <c r="I219" s="136"/>
      <c r="J219" s="136"/>
      <c r="K219" s="136"/>
      <c r="L219" s="136"/>
      <c r="M219" s="136"/>
      <c r="N219" s="136"/>
      <c r="O219" s="136"/>
      <c r="P219" s="136"/>
      <c r="Q219" s="27"/>
      <c r="R219" s="136"/>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row>
    <row r="220" spans="1:44" ht="15.75" customHeight="1">
      <c r="A220" s="27"/>
      <c r="B220" s="27"/>
      <c r="C220" s="135"/>
      <c r="D220" s="27"/>
      <c r="E220" s="27"/>
      <c r="F220" s="135"/>
      <c r="G220" s="27"/>
      <c r="H220" s="136"/>
      <c r="I220" s="136"/>
      <c r="J220" s="136"/>
      <c r="K220" s="136"/>
      <c r="L220" s="136"/>
      <c r="M220" s="136"/>
      <c r="N220" s="136"/>
      <c r="O220" s="136"/>
      <c r="P220" s="136"/>
      <c r="Q220" s="27"/>
      <c r="R220" s="136"/>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row>
    <row r="221" spans="1:44" ht="15.75" customHeight="1">
      <c r="A221" s="27"/>
      <c r="B221" s="27"/>
      <c r="C221" s="135"/>
      <c r="D221" s="27"/>
      <c r="E221" s="27"/>
      <c r="F221" s="135"/>
      <c r="G221" s="27"/>
      <c r="H221" s="136"/>
      <c r="I221" s="136"/>
      <c r="J221" s="136"/>
      <c r="K221" s="136"/>
      <c r="L221" s="136"/>
      <c r="M221" s="136"/>
      <c r="N221" s="136"/>
      <c r="O221" s="136"/>
      <c r="P221" s="136"/>
      <c r="Q221" s="27"/>
      <c r="R221" s="136"/>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row>
    <row r="222" spans="1:44" ht="15.75" customHeight="1">
      <c r="A222" s="27"/>
      <c r="B222" s="27"/>
      <c r="C222" s="135"/>
      <c r="D222" s="27"/>
      <c r="E222" s="27"/>
      <c r="F222" s="135"/>
      <c r="G222" s="27"/>
      <c r="H222" s="136"/>
      <c r="I222" s="136"/>
      <c r="J222" s="136"/>
      <c r="K222" s="136"/>
      <c r="L222" s="136"/>
      <c r="M222" s="136"/>
      <c r="N222" s="136"/>
      <c r="O222" s="136"/>
      <c r="P222" s="136"/>
      <c r="Q222" s="27"/>
      <c r="R222" s="136"/>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row>
    <row r="223" spans="1:44" ht="15.75" customHeight="1">
      <c r="A223" s="27"/>
      <c r="B223" s="27"/>
      <c r="C223" s="135"/>
      <c r="D223" s="27"/>
      <c r="E223" s="27"/>
      <c r="F223" s="135"/>
      <c r="G223" s="27"/>
      <c r="H223" s="136"/>
      <c r="I223" s="136"/>
      <c r="J223" s="136"/>
      <c r="K223" s="136"/>
      <c r="L223" s="136"/>
      <c r="M223" s="136"/>
      <c r="N223" s="136"/>
      <c r="O223" s="136"/>
      <c r="P223" s="136"/>
      <c r="Q223" s="27"/>
      <c r="R223" s="136"/>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row>
    <row r="224" spans="1:44" ht="15.75" customHeight="1">
      <c r="A224" s="27"/>
      <c r="B224" s="27"/>
      <c r="C224" s="135"/>
      <c r="D224" s="27"/>
      <c r="E224" s="27"/>
      <c r="F224" s="135"/>
      <c r="G224" s="27"/>
      <c r="H224" s="136"/>
      <c r="I224" s="136"/>
      <c r="J224" s="136"/>
      <c r="K224" s="136"/>
      <c r="L224" s="136"/>
      <c r="M224" s="136"/>
      <c r="N224" s="136"/>
      <c r="O224" s="136"/>
      <c r="P224" s="136"/>
      <c r="Q224" s="27"/>
      <c r="R224" s="136"/>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row>
    <row r="225" spans="1:44" ht="15.75" customHeight="1">
      <c r="A225" s="27"/>
      <c r="B225" s="27"/>
      <c r="C225" s="135"/>
      <c r="D225" s="27"/>
      <c r="E225" s="27"/>
      <c r="F225" s="135"/>
      <c r="G225" s="27"/>
      <c r="H225" s="136"/>
      <c r="I225" s="136"/>
      <c r="J225" s="136"/>
      <c r="K225" s="136"/>
      <c r="L225" s="136"/>
      <c r="M225" s="136"/>
      <c r="N225" s="136"/>
      <c r="O225" s="136"/>
      <c r="P225" s="136"/>
      <c r="Q225" s="27"/>
      <c r="R225" s="136"/>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row>
    <row r="226" spans="1:44" ht="15.75" customHeight="1">
      <c r="A226" s="27"/>
      <c r="B226" s="27"/>
      <c r="C226" s="135"/>
      <c r="D226" s="27"/>
      <c r="E226" s="27"/>
      <c r="F226" s="135"/>
      <c r="G226" s="27"/>
      <c r="H226" s="136"/>
      <c r="I226" s="136"/>
      <c r="J226" s="136"/>
      <c r="K226" s="136"/>
      <c r="L226" s="136"/>
      <c r="M226" s="136"/>
      <c r="N226" s="136"/>
      <c r="O226" s="136"/>
      <c r="P226" s="136"/>
      <c r="Q226" s="27"/>
      <c r="R226" s="136"/>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row>
    <row r="227" spans="1:44" ht="15.75" customHeight="1">
      <c r="A227" s="27"/>
      <c r="B227" s="27"/>
      <c r="C227" s="135"/>
      <c r="D227" s="27"/>
      <c r="E227" s="27"/>
      <c r="F227" s="135"/>
      <c r="G227" s="27"/>
      <c r="H227" s="136"/>
      <c r="I227" s="136"/>
      <c r="J227" s="136"/>
      <c r="K227" s="136"/>
      <c r="L227" s="136"/>
      <c r="M227" s="136"/>
      <c r="N227" s="136"/>
      <c r="O227" s="136"/>
      <c r="P227" s="136"/>
      <c r="Q227" s="27"/>
      <c r="R227" s="136"/>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row>
    <row r="228" spans="1:44" ht="15.75" customHeight="1">
      <c r="A228" s="27"/>
      <c r="B228" s="27"/>
      <c r="C228" s="135"/>
      <c r="D228" s="27"/>
      <c r="E228" s="27"/>
      <c r="F228" s="135"/>
      <c r="G228" s="27"/>
      <c r="H228" s="136"/>
      <c r="I228" s="136"/>
      <c r="J228" s="136"/>
      <c r="K228" s="136"/>
      <c r="L228" s="136"/>
      <c r="M228" s="136"/>
      <c r="N228" s="136"/>
      <c r="O228" s="136"/>
      <c r="P228" s="136"/>
      <c r="Q228" s="27"/>
      <c r="R228" s="136"/>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row>
    <row r="229" spans="1:44" ht="15.75" customHeight="1">
      <c r="A229" s="27"/>
      <c r="B229" s="27"/>
      <c r="C229" s="135"/>
      <c r="D229" s="27"/>
      <c r="E229" s="27"/>
      <c r="F229" s="135"/>
      <c r="G229" s="27"/>
      <c r="H229" s="136"/>
      <c r="I229" s="136"/>
      <c r="J229" s="136"/>
      <c r="K229" s="136"/>
      <c r="L229" s="136"/>
      <c r="M229" s="136"/>
      <c r="N229" s="136"/>
      <c r="O229" s="136"/>
      <c r="P229" s="136"/>
      <c r="Q229" s="27"/>
      <c r="R229" s="136"/>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row>
    <row r="230" spans="1:44" ht="15.75" customHeight="1">
      <c r="A230" s="27"/>
      <c r="B230" s="27"/>
      <c r="C230" s="135"/>
      <c r="D230" s="27"/>
      <c r="E230" s="27"/>
      <c r="F230" s="135"/>
      <c r="G230" s="27"/>
      <c r="H230" s="136"/>
      <c r="I230" s="136"/>
      <c r="J230" s="136"/>
      <c r="K230" s="136"/>
      <c r="L230" s="136"/>
      <c r="M230" s="136"/>
      <c r="N230" s="136"/>
      <c r="O230" s="136"/>
      <c r="P230" s="136"/>
      <c r="Q230" s="27"/>
      <c r="R230" s="136"/>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row>
    <row r="231" spans="1:44" ht="15.75" customHeight="1">
      <c r="A231" s="27"/>
      <c r="B231" s="27"/>
      <c r="C231" s="135"/>
      <c r="D231" s="27"/>
      <c r="E231" s="27"/>
      <c r="F231" s="135"/>
      <c r="G231" s="27"/>
      <c r="H231" s="136"/>
      <c r="I231" s="136"/>
      <c r="J231" s="136"/>
      <c r="K231" s="136"/>
      <c r="L231" s="136"/>
      <c r="M231" s="136"/>
      <c r="N231" s="136"/>
      <c r="O231" s="136"/>
      <c r="P231" s="136"/>
      <c r="Q231" s="27"/>
      <c r="R231" s="136"/>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row>
    <row r="232" spans="1:44" ht="15.75" customHeight="1">
      <c r="A232" s="27"/>
      <c r="B232" s="27"/>
      <c r="C232" s="135"/>
      <c r="D232" s="27"/>
      <c r="E232" s="27"/>
      <c r="F232" s="135"/>
      <c r="G232" s="27"/>
      <c r="H232" s="136"/>
      <c r="I232" s="136"/>
      <c r="J232" s="136"/>
      <c r="K232" s="136"/>
      <c r="L232" s="136"/>
      <c r="M232" s="136"/>
      <c r="N232" s="136"/>
      <c r="O232" s="136"/>
      <c r="P232" s="136"/>
      <c r="Q232" s="27"/>
      <c r="R232" s="136"/>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row>
    <row r="233" spans="1:44" ht="15.75" customHeight="1">
      <c r="A233" s="27"/>
      <c r="B233" s="27"/>
      <c r="C233" s="135"/>
      <c r="D233" s="27"/>
      <c r="E233" s="27"/>
      <c r="F233" s="135"/>
      <c r="G233" s="27"/>
      <c r="H233" s="136"/>
      <c r="I233" s="136"/>
      <c r="J233" s="136"/>
      <c r="K233" s="136"/>
      <c r="L233" s="136"/>
      <c r="M233" s="136"/>
      <c r="N233" s="136"/>
      <c r="O233" s="136"/>
      <c r="P233" s="136"/>
      <c r="Q233" s="27"/>
      <c r="R233" s="136"/>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row>
    <row r="234" spans="1:44" ht="15.75" customHeight="1">
      <c r="A234" s="27"/>
      <c r="B234" s="27"/>
      <c r="C234" s="135"/>
      <c r="D234" s="27"/>
      <c r="E234" s="27"/>
      <c r="F234" s="135"/>
      <c r="G234" s="27"/>
      <c r="H234" s="136"/>
      <c r="I234" s="136"/>
      <c r="J234" s="136"/>
      <c r="K234" s="136"/>
      <c r="L234" s="136"/>
      <c r="M234" s="136"/>
      <c r="N234" s="136"/>
      <c r="O234" s="136"/>
      <c r="P234" s="136"/>
      <c r="Q234" s="27"/>
      <c r="R234" s="136"/>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row>
    <row r="235" spans="1:44" ht="15.75" customHeight="1">
      <c r="A235" s="27"/>
      <c r="B235" s="27"/>
      <c r="C235" s="135"/>
      <c r="D235" s="27"/>
      <c r="E235" s="27"/>
      <c r="F235" s="135"/>
      <c r="G235" s="27"/>
      <c r="H235" s="136"/>
      <c r="I235" s="136"/>
      <c r="J235" s="136"/>
      <c r="K235" s="136"/>
      <c r="L235" s="136"/>
      <c r="M235" s="136"/>
      <c r="N235" s="136"/>
      <c r="O235" s="136"/>
      <c r="P235" s="136"/>
      <c r="Q235" s="27"/>
      <c r="R235" s="136"/>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row>
    <row r="236" spans="1:44" ht="15.75" customHeight="1">
      <c r="A236" s="27"/>
      <c r="B236" s="27"/>
      <c r="C236" s="135"/>
      <c r="D236" s="27"/>
      <c r="E236" s="27"/>
      <c r="F236" s="135"/>
      <c r="G236" s="27"/>
      <c r="H236" s="136"/>
      <c r="I236" s="136"/>
      <c r="J236" s="136"/>
      <c r="K236" s="136"/>
      <c r="L236" s="136"/>
      <c r="M236" s="136"/>
      <c r="N236" s="136"/>
      <c r="O236" s="136"/>
      <c r="P236" s="136"/>
      <c r="Q236" s="27"/>
      <c r="R236" s="136"/>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row>
    <row r="237" spans="1:44" ht="15.75" customHeight="1">
      <c r="A237" s="27"/>
      <c r="B237" s="27"/>
      <c r="C237" s="135"/>
      <c r="D237" s="27"/>
      <c r="E237" s="27"/>
      <c r="F237" s="135"/>
      <c r="G237" s="27"/>
      <c r="H237" s="136"/>
      <c r="I237" s="136"/>
      <c r="J237" s="136"/>
      <c r="K237" s="136"/>
      <c r="L237" s="136"/>
      <c r="M237" s="136"/>
      <c r="N237" s="136"/>
      <c r="O237" s="136"/>
      <c r="P237" s="136"/>
      <c r="Q237" s="27"/>
      <c r="R237" s="136"/>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row>
    <row r="238" spans="1:44" ht="15.75" customHeight="1">
      <c r="A238" s="27"/>
      <c r="B238" s="27"/>
      <c r="C238" s="135"/>
      <c r="D238" s="27"/>
      <c r="E238" s="27"/>
      <c r="F238" s="135"/>
      <c r="G238" s="27"/>
      <c r="H238" s="136"/>
      <c r="I238" s="136"/>
      <c r="J238" s="136"/>
      <c r="K238" s="136"/>
      <c r="L238" s="136"/>
      <c r="M238" s="136"/>
      <c r="N238" s="136"/>
      <c r="O238" s="136"/>
      <c r="P238" s="136"/>
      <c r="Q238" s="27"/>
      <c r="R238" s="136"/>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row>
    <row r="239" spans="1:44" ht="15.75" customHeight="1">
      <c r="A239" s="27"/>
      <c r="B239" s="27"/>
      <c r="C239" s="135"/>
      <c r="D239" s="27"/>
      <c r="E239" s="27"/>
      <c r="F239" s="135"/>
      <c r="G239" s="27"/>
      <c r="H239" s="136"/>
      <c r="I239" s="136"/>
      <c r="J239" s="136"/>
      <c r="K239" s="136"/>
      <c r="L239" s="136"/>
      <c r="M239" s="136"/>
      <c r="N239" s="136"/>
      <c r="O239" s="136"/>
      <c r="P239" s="136"/>
      <c r="Q239" s="27"/>
      <c r="R239" s="136"/>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row>
    <row r="240" spans="1:44" ht="15.75" customHeight="1">
      <c r="A240" s="27"/>
      <c r="B240" s="27"/>
      <c r="C240" s="135"/>
      <c r="D240" s="27"/>
      <c r="E240" s="27"/>
      <c r="F240" s="135"/>
      <c r="G240" s="27"/>
      <c r="H240" s="136"/>
      <c r="I240" s="136"/>
      <c r="J240" s="136"/>
      <c r="K240" s="136"/>
      <c r="L240" s="136"/>
      <c r="M240" s="136"/>
      <c r="N240" s="136"/>
      <c r="O240" s="136"/>
      <c r="P240" s="136"/>
      <c r="Q240" s="27"/>
      <c r="R240" s="136"/>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row>
    <row r="241" spans="1:44" ht="15.75" customHeight="1">
      <c r="A241" s="27"/>
      <c r="B241" s="27"/>
      <c r="C241" s="135"/>
      <c r="D241" s="27"/>
      <c r="E241" s="27"/>
      <c r="F241" s="135"/>
      <c r="G241" s="27"/>
      <c r="H241" s="136"/>
      <c r="I241" s="136"/>
      <c r="J241" s="136"/>
      <c r="K241" s="136"/>
      <c r="L241" s="136"/>
      <c r="M241" s="136"/>
      <c r="N241" s="136"/>
      <c r="O241" s="136"/>
      <c r="P241" s="136"/>
      <c r="Q241" s="27"/>
      <c r="R241" s="136"/>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row>
    <row r="242" spans="1:44" ht="15.75" customHeight="1">
      <c r="A242" s="27"/>
      <c r="B242" s="27"/>
      <c r="C242" s="135"/>
      <c r="D242" s="27"/>
      <c r="E242" s="27"/>
      <c r="F242" s="135"/>
      <c r="G242" s="27"/>
      <c r="H242" s="136"/>
      <c r="I242" s="136"/>
      <c r="J242" s="136"/>
      <c r="K242" s="136"/>
      <c r="L242" s="136"/>
      <c r="M242" s="136"/>
      <c r="N242" s="136"/>
      <c r="O242" s="136"/>
      <c r="P242" s="136"/>
      <c r="Q242" s="27"/>
      <c r="R242" s="136"/>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row>
    <row r="243" spans="1:44" ht="15.75" customHeight="1">
      <c r="A243" s="27"/>
      <c r="B243" s="27"/>
      <c r="C243" s="135"/>
      <c r="D243" s="27"/>
      <c r="E243" s="27"/>
      <c r="F243" s="135"/>
      <c r="G243" s="27"/>
      <c r="H243" s="136"/>
      <c r="I243" s="136"/>
      <c r="J243" s="136"/>
      <c r="K243" s="136"/>
      <c r="L243" s="136"/>
      <c r="M243" s="136"/>
      <c r="N243" s="136"/>
      <c r="O243" s="136"/>
      <c r="P243" s="136"/>
      <c r="Q243" s="27"/>
      <c r="R243" s="136"/>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row>
    <row r="244" spans="1:44" ht="15.75" customHeight="1">
      <c r="A244" s="27"/>
      <c r="B244" s="27"/>
      <c r="C244" s="135"/>
      <c r="D244" s="27"/>
      <c r="E244" s="27"/>
      <c r="F244" s="135"/>
      <c r="G244" s="27"/>
      <c r="H244" s="136"/>
      <c r="I244" s="136"/>
      <c r="J244" s="136"/>
      <c r="K244" s="136"/>
      <c r="L244" s="136"/>
      <c r="M244" s="136"/>
      <c r="N244" s="136"/>
      <c r="O244" s="136"/>
      <c r="P244" s="136"/>
      <c r="Q244" s="27"/>
      <c r="R244" s="136"/>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row>
    <row r="245" spans="1:44" ht="15.75" customHeight="1">
      <c r="A245" s="27"/>
      <c r="B245" s="27"/>
      <c r="C245" s="135"/>
      <c r="D245" s="27"/>
      <c r="E245" s="27"/>
      <c r="F245" s="135"/>
      <c r="G245" s="27"/>
      <c r="H245" s="136"/>
      <c r="I245" s="136"/>
      <c r="J245" s="136"/>
      <c r="K245" s="136"/>
      <c r="L245" s="136"/>
      <c r="M245" s="136"/>
      <c r="N245" s="136"/>
      <c r="O245" s="136"/>
      <c r="P245" s="136"/>
      <c r="Q245" s="27"/>
      <c r="R245" s="136"/>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row>
    <row r="246" spans="1:44" ht="15.75" customHeight="1">
      <c r="A246" s="27"/>
      <c r="B246" s="27"/>
      <c r="C246" s="135"/>
      <c r="D246" s="27"/>
      <c r="E246" s="27"/>
      <c r="F246" s="135"/>
      <c r="G246" s="27"/>
      <c r="H246" s="136"/>
      <c r="I246" s="136"/>
      <c r="J246" s="136"/>
      <c r="K246" s="136"/>
      <c r="L246" s="136"/>
      <c r="M246" s="136"/>
      <c r="N246" s="136"/>
      <c r="O246" s="136"/>
      <c r="P246" s="136"/>
      <c r="Q246" s="27"/>
      <c r="R246" s="136"/>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row>
    <row r="247" spans="1:44" ht="15.75" customHeight="1">
      <c r="A247" s="27"/>
      <c r="B247" s="27"/>
      <c r="C247" s="135"/>
      <c r="D247" s="27"/>
      <c r="E247" s="27"/>
      <c r="F247" s="135"/>
      <c r="G247" s="27"/>
      <c r="H247" s="136"/>
      <c r="I247" s="136"/>
      <c r="J247" s="136"/>
      <c r="K247" s="136"/>
      <c r="L247" s="136"/>
      <c r="M247" s="136"/>
      <c r="N247" s="136"/>
      <c r="O247" s="136"/>
      <c r="P247" s="136"/>
      <c r="Q247" s="27"/>
      <c r="R247" s="136"/>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row>
    <row r="248" spans="1:44" ht="15.75" customHeight="1">
      <c r="A248" s="27"/>
      <c r="B248" s="27"/>
      <c r="C248" s="135"/>
      <c r="D248" s="27"/>
      <c r="E248" s="27"/>
      <c r="F248" s="135"/>
      <c r="G248" s="27"/>
      <c r="H248" s="136"/>
      <c r="I248" s="136"/>
      <c r="J248" s="136"/>
      <c r="K248" s="136"/>
      <c r="L248" s="136"/>
      <c r="M248" s="136"/>
      <c r="N248" s="136"/>
      <c r="O248" s="136"/>
      <c r="P248" s="136"/>
      <c r="Q248" s="27"/>
      <c r="R248" s="136"/>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row>
    <row r="249" spans="1:44" ht="15.75" customHeight="1">
      <c r="A249" s="27"/>
      <c r="B249" s="27"/>
      <c r="C249" s="135"/>
      <c r="D249" s="27"/>
      <c r="E249" s="27"/>
      <c r="F249" s="135"/>
      <c r="G249" s="27"/>
      <c r="H249" s="136"/>
      <c r="I249" s="136"/>
      <c r="J249" s="136"/>
      <c r="K249" s="136"/>
      <c r="L249" s="136"/>
      <c r="M249" s="136"/>
      <c r="N249" s="136"/>
      <c r="O249" s="136"/>
      <c r="P249" s="136"/>
      <c r="Q249" s="27"/>
      <c r="R249" s="136"/>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row>
    <row r="250" spans="1:44" ht="15.75" customHeight="1">
      <c r="A250" s="27"/>
      <c r="B250" s="27"/>
      <c r="C250" s="135"/>
      <c r="D250" s="27"/>
      <c r="E250" s="27"/>
      <c r="F250" s="135"/>
      <c r="G250" s="27"/>
      <c r="H250" s="136"/>
      <c r="I250" s="136"/>
      <c r="J250" s="136"/>
      <c r="K250" s="136"/>
      <c r="L250" s="136"/>
      <c r="M250" s="136"/>
      <c r="N250" s="136"/>
      <c r="O250" s="136"/>
      <c r="P250" s="136"/>
      <c r="Q250" s="27"/>
      <c r="R250" s="136"/>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row>
    <row r="251" spans="1:44" ht="15.75" customHeight="1">
      <c r="A251" s="27"/>
      <c r="B251" s="27"/>
      <c r="C251" s="135"/>
      <c r="D251" s="27"/>
      <c r="E251" s="27"/>
      <c r="F251" s="135"/>
      <c r="G251" s="27"/>
      <c r="H251" s="136"/>
      <c r="I251" s="136"/>
      <c r="J251" s="136"/>
      <c r="K251" s="136"/>
      <c r="L251" s="136"/>
      <c r="M251" s="136"/>
      <c r="N251" s="136"/>
      <c r="O251" s="136"/>
      <c r="P251" s="136"/>
      <c r="Q251" s="27"/>
      <c r="R251" s="136"/>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row>
    <row r="252" spans="1:44" ht="15.75" customHeight="1">
      <c r="A252" s="27"/>
      <c r="B252" s="27"/>
      <c r="C252" s="135"/>
      <c r="D252" s="27"/>
      <c r="E252" s="27"/>
      <c r="F252" s="135"/>
      <c r="G252" s="27"/>
      <c r="H252" s="136"/>
      <c r="I252" s="136"/>
      <c r="J252" s="136"/>
      <c r="K252" s="136"/>
      <c r="L252" s="136"/>
      <c r="M252" s="136"/>
      <c r="N252" s="136"/>
      <c r="O252" s="136"/>
      <c r="P252" s="136"/>
      <c r="Q252" s="27"/>
      <c r="R252" s="136"/>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row>
    <row r="253" spans="1:44" ht="15.75" customHeight="1">
      <c r="A253" s="27"/>
      <c r="B253" s="27"/>
      <c r="C253" s="135"/>
      <c r="D253" s="27"/>
      <c r="E253" s="27"/>
      <c r="F253" s="135"/>
      <c r="G253" s="27"/>
      <c r="H253" s="136"/>
      <c r="I253" s="136"/>
      <c r="J253" s="136"/>
      <c r="K253" s="136"/>
      <c r="L253" s="136"/>
      <c r="M253" s="136"/>
      <c r="N253" s="136"/>
      <c r="O253" s="136"/>
      <c r="P253" s="136"/>
      <c r="Q253" s="27"/>
      <c r="R253" s="136"/>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row>
    <row r="254" spans="1:44" ht="15.75" customHeight="1">
      <c r="A254" s="27"/>
      <c r="B254" s="27"/>
      <c r="C254" s="135"/>
      <c r="D254" s="27"/>
      <c r="E254" s="27"/>
      <c r="F254" s="135"/>
      <c r="G254" s="27"/>
      <c r="H254" s="136"/>
      <c r="I254" s="136"/>
      <c r="J254" s="136"/>
      <c r="K254" s="136"/>
      <c r="L254" s="136"/>
      <c r="M254" s="136"/>
      <c r="N254" s="136"/>
      <c r="O254" s="136"/>
      <c r="P254" s="136"/>
      <c r="Q254" s="27"/>
      <c r="R254" s="136"/>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row>
    <row r="255" spans="1:44" ht="15.75" customHeight="1">
      <c r="A255" s="27"/>
      <c r="B255" s="27"/>
      <c r="C255" s="135"/>
      <c r="D255" s="27"/>
      <c r="E255" s="27"/>
      <c r="F255" s="135"/>
      <c r="G255" s="27"/>
      <c r="H255" s="136"/>
      <c r="I255" s="136"/>
      <c r="J255" s="136"/>
      <c r="K255" s="136"/>
      <c r="L255" s="136"/>
      <c r="M255" s="136"/>
      <c r="N255" s="136"/>
      <c r="O255" s="136"/>
      <c r="P255" s="136"/>
      <c r="Q255" s="27"/>
      <c r="R255" s="136"/>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row>
    <row r="256" spans="1:44" ht="15.75" customHeight="1">
      <c r="A256" s="27"/>
      <c r="B256" s="27"/>
      <c r="C256" s="135"/>
      <c r="D256" s="27"/>
      <c r="E256" s="27"/>
      <c r="F256" s="135"/>
      <c r="G256" s="27"/>
      <c r="H256" s="136"/>
      <c r="I256" s="136"/>
      <c r="J256" s="136"/>
      <c r="K256" s="136"/>
      <c r="L256" s="136"/>
      <c r="M256" s="136"/>
      <c r="N256" s="136"/>
      <c r="O256" s="136"/>
      <c r="P256" s="136"/>
      <c r="Q256" s="27"/>
      <c r="R256" s="136"/>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row>
    <row r="257" spans="1:44" ht="15.75" customHeight="1">
      <c r="A257" s="27"/>
      <c r="B257" s="27"/>
      <c r="C257" s="135"/>
      <c r="D257" s="27"/>
      <c r="E257" s="27"/>
      <c r="F257" s="135"/>
      <c r="G257" s="27"/>
      <c r="H257" s="136"/>
      <c r="I257" s="136"/>
      <c r="J257" s="136"/>
      <c r="K257" s="136"/>
      <c r="L257" s="136"/>
      <c r="M257" s="136"/>
      <c r="N257" s="136"/>
      <c r="O257" s="136"/>
      <c r="P257" s="136"/>
      <c r="Q257" s="27"/>
      <c r="R257" s="136"/>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row>
    <row r="258" spans="1:44" ht="15.75" customHeight="1">
      <c r="A258" s="27"/>
      <c r="B258" s="27"/>
      <c r="C258" s="135"/>
      <c r="D258" s="27"/>
      <c r="E258" s="27"/>
      <c r="F258" s="135"/>
      <c r="G258" s="27"/>
      <c r="H258" s="136"/>
      <c r="I258" s="136"/>
      <c r="J258" s="136"/>
      <c r="K258" s="136"/>
      <c r="L258" s="136"/>
      <c r="M258" s="136"/>
      <c r="N258" s="136"/>
      <c r="O258" s="136"/>
      <c r="P258" s="136"/>
      <c r="Q258" s="27"/>
      <c r="R258" s="136"/>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row>
    <row r="259" spans="1:44" ht="15.75" customHeight="1">
      <c r="A259" s="27"/>
      <c r="B259" s="27"/>
      <c r="C259" s="135"/>
      <c r="D259" s="27"/>
      <c r="E259" s="27"/>
      <c r="F259" s="135"/>
      <c r="G259" s="27"/>
      <c r="H259" s="136"/>
      <c r="I259" s="136"/>
      <c r="J259" s="136"/>
      <c r="K259" s="136"/>
      <c r="L259" s="136"/>
      <c r="M259" s="136"/>
      <c r="N259" s="136"/>
      <c r="O259" s="136"/>
      <c r="P259" s="136"/>
      <c r="Q259" s="27"/>
      <c r="R259" s="136"/>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row>
    <row r="260" spans="1:44" ht="15.75" customHeight="1">
      <c r="A260" s="27"/>
      <c r="B260" s="27"/>
      <c r="C260" s="135"/>
      <c r="D260" s="27"/>
      <c r="E260" s="27"/>
      <c r="F260" s="135"/>
      <c r="G260" s="27"/>
      <c r="H260" s="136"/>
      <c r="I260" s="136"/>
      <c r="J260" s="136"/>
      <c r="K260" s="136"/>
      <c r="L260" s="136"/>
      <c r="M260" s="136"/>
      <c r="N260" s="136"/>
      <c r="O260" s="136"/>
      <c r="P260" s="136"/>
      <c r="Q260" s="27"/>
      <c r="R260" s="136"/>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row>
    <row r="261" spans="1:44" ht="15.75" customHeight="1">
      <c r="A261" s="27"/>
      <c r="B261" s="27"/>
      <c r="C261" s="135"/>
      <c r="D261" s="27"/>
      <c r="E261" s="27"/>
      <c r="F261" s="135"/>
      <c r="G261" s="27"/>
      <c r="H261" s="136"/>
      <c r="I261" s="136"/>
      <c r="J261" s="136"/>
      <c r="K261" s="136"/>
      <c r="L261" s="136"/>
      <c r="M261" s="136"/>
      <c r="N261" s="136"/>
      <c r="O261" s="136"/>
      <c r="P261" s="136"/>
      <c r="Q261" s="27"/>
      <c r="R261" s="136"/>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row>
    <row r="262" spans="1:44" ht="15.75" customHeight="1">
      <c r="A262" s="27"/>
      <c r="B262" s="27"/>
      <c r="C262" s="135"/>
      <c r="D262" s="27"/>
      <c r="E262" s="27"/>
      <c r="F262" s="135"/>
      <c r="G262" s="27"/>
      <c r="H262" s="136"/>
      <c r="I262" s="136"/>
      <c r="J262" s="136"/>
      <c r="K262" s="136"/>
      <c r="L262" s="136"/>
      <c r="M262" s="136"/>
      <c r="N262" s="136"/>
      <c r="O262" s="136"/>
      <c r="P262" s="136"/>
      <c r="Q262" s="27"/>
      <c r="R262" s="136"/>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row>
    <row r="263" spans="1:44" ht="15.75" customHeight="1">
      <c r="A263" s="27"/>
      <c r="B263" s="27"/>
      <c r="C263" s="135"/>
      <c r="D263" s="27"/>
      <c r="E263" s="27"/>
      <c r="F263" s="135"/>
      <c r="G263" s="27"/>
      <c r="H263" s="136"/>
      <c r="I263" s="136"/>
      <c r="J263" s="136"/>
      <c r="K263" s="136"/>
      <c r="L263" s="136"/>
      <c r="M263" s="136"/>
      <c r="N263" s="136"/>
      <c r="O263" s="136"/>
      <c r="P263" s="136"/>
      <c r="Q263" s="27"/>
      <c r="R263" s="136"/>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row>
    <row r="264" spans="1:44" ht="15.75" customHeight="1">
      <c r="A264" s="27"/>
      <c r="B264" s="27"/>
      <c r="C264" s="135"/>
      <c r="D264" s="27"/>
      <c r="E264" s="27"/>
      <c r="F264" s="135"/>
      <c r="G264" s="27"/>
      <c r="H264" s="136"/>
      <c r="I264" s="136"/>
      <c r="J264" s="136"/>
      <c r="K264" s="136"/>
      <c r="L264" s="136"/>
      <c r="M264" s="136"/>
      <c r="N264" s="136"/>
      <c r="O264" s="136"/>
      <c r="P264" s="136"/>
      <c r="Q264" s="27"/>
      <c r="R264" s="136"/>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row>
    <row r="265" spans="1:44" ht="15.75" customHeight="1">
      <c r="A265" s="27"/>
      <c r="B265" s="27"/>
      <c r="C265" s="135"/>
      <c r="D265" s="27"/>
      <c r="E265" s="27"/>
      <c r="F265" s="135"/>
      <c r="G265" s="27"/>
      <c r="H265" s="136"/>
      <c r="I265" s="136"/>
      <c r="J265" s="136"/>
      <c r="K265" s="136"/>
      <c r="L265" s="136"/>
      <c r="M265" s="136"/>
      <c r="N265" s="136"/>
      <c r="O265" s="136"/>
      <c r="P265" s="136"/>
      <c r="Q265" s="27"/>
      <c r="R265" s="136"/>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row>
    <row r="266" spans="1:44" ht="15.75" customHeight="1">
      <c r="A266" s="27"/>
      <c r="B266" s="27"/>
      <c r="C266" s="135"/>
      <c r="D266" s="27"/>
      <c r="E266" s="27"/>
      <c r="F266" s="135"/>
      <c r="G266" s="27"/>
      <c r="H266" s="136"/>
      <c r="I266" s="136"/>
      <c r="J266" s="136"/>
      <c r="K266" s="136"/>
      <c r="L266" s="136"/>
      <c r="M266" s="136"/>
      <c r="N266" s="136"/>
      <c r="O266" s="136"/>
      <c r="P266" s="136"/>
      <c r="Q266" s="27"/>
      <c r="R266" s="136"/>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row>
    <row r="267" spans="1:44" ht="15.75" customHeight="1">
      <c r="A267" s="27"/>
      <c r="B267" s="27"/>
      <c r="C267" s="135"/>
      <c r="D267" s="27"/>
      <c r="E267" s="27"/>
      <c r="F267" s="135"/>
      <c r="G267" s="27"/>
      <c r="H267" s="136"/>
      <c r="I267" s="136"/>
      <c r="J267" s="136"/>
      <c r="K267" s="136"/>
      <c r="L267" s="136"/>
      <c r="M267" s="136"/>
      <c r="N267" s="136"/>
      <c r="O267" s="136"/>
      <c r="P267" s="136"/>
      <c r="Q267" s="27"/>
      <c r="R267" s="136"/>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row>
    <row r="268" spans="1:44" ht="15.75" customHeight="1">
      <c r="A268" s="27"/>
      <c r="B268" s="27"/>
      <c r="C268" s="135"/>
      <c r="D268" s="27"/>
      <c r="E268" s="27"/>
      <c r="F268" s="135"/>
      <c r="G268" s="27"/>
      <c r="H268" s="136"/>
      <c r="I268" s="136"/>
      <c r="J268" s="136"/>
      <c r="K268" s="136"/>
      <c r="L268" s="136"/>
      <c r="M268" s="136"/>
      <c r="N268" s="136"/>
      <c r="O268" s="136"/>
      <c r="P268" s="136"/>
      <c r="Q268" s="27"/>
      <c r="R268" s="136"/>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row>
    <row r="269" spans="1:44" ht="15.75" customHeight="1">
      <c r="A269" s="27"/>
      <c r="B269" s="27"/>
      <c r="C269" s="135"/>
      <c r="D269" s="27"/>
      <c r="E269" s="27"/>
      <c r="F269" s="135"/>
      <c r="G269" s="27"/>
      <c r="H269" s="136"/>
      <c r="I269" s="136"/>
      <c r="J269" s="136"/>
      <c r="K269" s="136"/>
      <c r="L269" s="136"/>
      <c r="M269" s="136"/>
      <c r="N269" s="136"/>
      <c r="O269" s="136"/>
      <c r="P269" s="136"/>
      <c r="Q269" s="27"/>
      <c r="R269" s="136"/>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row>
    <row r="270" spans="1:44" ht="15.75" customHeight="1">
      <c r="A270" s="27"/>
      <c r="B270" s="27"/>
      <c r="C270" s="135"/>
      <c r="D270" s="27"/>
      <c r="E270" s="27"/>
      <c r="F270" s="135"/>
      <c r="G270" s="27"/>
      <c r="H270" s="136"/>
      <c r="I270" s="136"/>
      <c r="J270" s="136"/>
      <c r="K270" s="136"/>
      <c r="L270" s="136"/>
      <c r="M270" s="136"/>
      <c r="N270" s="136"/>
      <c r="O270" s="136"/>
      <c r="P270" s="136"/>
      <c r="Q270" s="27"/>
      <c r="R270" s="136"/>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row>
    <row r="271" spans="1:44" ht="15.75" customHeight="1">
      <c r="A271" s="27"/>
      <c r="B271" s="27"/>
      <c r="C271" s="135"/>
      <c r="D271" s="27"/>
      <c r="E271" s="27"/>
      <c r="F271" s="135"/>
      <c r="G271" s="27"/>
      <c r="H271" s="136"/>
      <c r="I271" s="136"/>
      <c r="J271" s="136"/>
      <c r="K271" s="136"/>
      <c r="L271" s="136"/>
      <c r="M271" s="136"/>
      <c r="N271" s="136"/>
      <c r="O271" s="136"/>
      <c r="P271" s="136"/>
      <c r="Q271" s="27"/>
      <c r="R271" s="136"/>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row>
    <row r="272" spans="1:44" ht="15.75" customHeight="1">
      <c r="A272" s="27"/>
      <c r="B272" s="27"/>
      <c r="C272" s="135"/>
      <c r="D272" s="27"/>
      <c r="E272" s="27"/>
      <c r="F272" s="135"/>
      <c r="G272" s="27"/>
      <c r="H272" s="136"/>
      <c r="I272" s="136"/>
      <c r="J272" s="136"/>
      <c r="K272" s="136"/>
      <c r="L272" s="136"/>
      <c r="M272" s="136"/>
      <c r="N272" s="136"/>
      <c r="O272" s="136"/>
      <c r="P272" s="136"/>
      <c r="Q272" s="27"/>
      <c r="R272" s="136"/>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row>
    <row r="273" spans="1:44" ht="15.75" customHeight="1">
      <c r="A273" s="27"/>
      <c r="B273" s="27"/>
      <c r="C273" s="135"/>
      <c r="D273" s="27"/>
      <c r="E273" s="27"/>
      <c r="F273" s="135"/>
      <c r="G273" s="27"/>
      <c r="H273" s="136"/>
      <c r="I273" s="136"/>
      <c r="J273" s="136"/>
      <c r="K273" s="136"/>
      <c r="L273" s="136"/>
      <c r="M273" s="136"/>
      <c r="N273" s="136"/>
      <c r="O273" s="136"/>
      <c r="P273" s="136"/>
      <c r="Q273" s="27"/>
      <c r="R273" s="136"/>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row>
    <row r="274" spans="1:44" ht="15.75" customHeight="1">
      <c r="A274" s="27"/>
      <c r="B274" s="27"/>
      <c r="C274" s="135"/>
      <c r="D274" s="27"/>
      <c r="E274" s="27"/>
      <c r="F274" s="135"/>
      <c r="G274" s="27"/>
      <c r="H274" s="136"/>
      <c r="I274" s="136"/>
      <c r="J274" s="136"/>
      <c r="K274" s="136"/>
      <c r="L274" s="136"/>
      <c r="M274" s="136"/>
      <c r="N274" s="136"/>
      <c r="O274" s="136"/>
      <c r="P274" s="136"/>
      <c r="Q274" s="27"/>
      <c r="R274" s="136"/>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row>
    <row r="275" spans="1:44" ht="15.75" customHeight="1">
      <c r="A275" s="27"/>
      <c r="B275" s="27"/>
      <c r="C275" s="135"/>
      <c r="D275" s="27"/>
      <c r="E275" s="27"/>
      <c r="F275" s="135"/>
      <c r="G275" s="27"/>
      <c r="H275" s="136"/>
      <c r="I275" s="136"/>
      <c r="J275" s="136"/>
      <c r="K275" s="136"/>
      <c r="L275" s="136"/>
      <c r="M275" s="136"/>
      <c r="N275" s="136"/>
      <c r="O275" s="136"/>
      <c r="P275" s="136"/>
      <c r="Q275" s="27"/>
      <c r="R275" s="136"/>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row>
    <row r="276" spans="1:44" ht="15.75" customHeight="1">
      <c r="A276" s="27"/>
      <c r="B276" s="27"/>
      <c r="C276" s="135"/>
      <c r="D276" s="27"/>
      <c r="E276" s="27"/>
      <c r="F276" s="135"/>
      <c r="G276" s="27"/>
      <c r="H276" s="136"/>
      <c r="I276" s="136"/>
      <c r="J276" s="136"/>
      <c r="K276" s="136"/>
      <c r="L276" s="136"/>
      <c r="M276" s="136"/>
      <c r="N276" s="136"/>
      <c r="O276" s="136"/>
      <c r="P276" s="136"/>
      <c r="Q276" s="27"/>
      <c r="R276" s="136"/>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row>
    <row r="277" spans="1:44" ht="15.75" customHeight="1">
      <c r="A277" s="27"/>
      <c r="B277" s="27"/>
      <c r="C277" s="135"/>
      <c r="D277" s="27"/>
      <c r="E277" s="27"/>
      <c r="F277" s="135"/>
      <c r="G277" s="27"/>
      <c r="H277" s="136"/>
      <c r="I277" s="136"/>
      <c r="J277" s="136"/>
      <c r="K277" s="136"/>
      <c r="L277" s="136"/>
      <c r="M277" s="136"/>
      <c r="N277" s="136"/>
      <c r="O277" s="136"/>
      <c r="P277" s="136"/>
      <c r="Q277" s="27"/>
      <c r="R277" s="136"/>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row>
    <row r="278" spans="1:44" ht="15.75" customHeight="1">
      <c r="A278" s="27"/>
      <c r="B278" s="27"/>
      <c r="C278" s="135"/>
      <c r="D278" s="27"/>
      <c r="E278" s="27"/>
      <c r="F278" s="135"/>
      <c r="G278" s="27"/>
      <c r="H278" s="136"/>
      <c r="I278" s="136"/>
      <c r="J278" s="136"/>
      <c r="K278" s="136"/>
      <c r="L278" s="136"/>
      <c r="M278" s="136"/>
      <c r="N278" s="136"/>
      <c r="O278" s="136"/>
      <c r="P278" s="136"/>
      <c r="Q278" s="27"/>
      <c r="R278" s="136"/>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row>
    <row r="279" spans="1:44" ht="15.75" customHeight="1">
      <c r="A279" s="27"/>
      <c r="B279" s="27"/>
      <c r="C279" s="135"/>
      <c r="D279" s="27"/>
      <c r="E279" s="27"/>
      <c r="F279" s="135"/>
      <c r="G279" s="27"/>
      <c r="H279" s="136"/>
      <c r="I279" s="136"/>
      <c r="J279" s="136"/>
      <c r="K279" s="136"/>
      <c r="L279" s="136"/>
      <c r="M279" s="136"/>
      <c r="N279" s="136"/>
      <c r="O279" s="136"/>
      <c r="P279" s="136"/>
      <c r="Q279" s="27"/>
      <c r="R279" s="136"/>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row>
    <row r="280" spans="1:44" ht="15.75" customHeight="1">
      <c r="A280" s="27"/>
      <c r="B280" s="27"/>
      <c r="C280" s="135"/>
      <c r="D280" s="27"/>
      <c r="E280" s="27"/>
      <c r="F280" s="135"/>
      <c r="G280" s="27"/>
      <c r="H280" s="136"/>
      <c r="I280" s="136"/>
      <c r="J280" s="136"/>
      <c r="K280" s="136"/>
      <c r="L280" s="136"/>
      <c r="M280" s="136"/>
      <c r="N280" s="136"/>
      <c r="O280" s="136"/>
      <c r="P280" s="136"/>
      <c r="Q280" s="27"/>
      <c r="R280" s="136"/>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row>
    <row r="281" spans="1:44" ht="15.75" customHeight="1">
      <c r="A281" s="27"/>
      <c r="B281" s="27"/>
      <c r="C281" s="135"/>
      <c r="D281" s="27"/>
      <c r="E281" s="27"/>
      <c r="F281" s="135"/>
      <c r="G281" s="27"/>
      <c r="H281" s="136"/>
      <c r="I281" s="136"/>
      <c r="J281" s="136"/>
      <c r="K281" s="136"/>
      <c r="L281" s="136"/>
      <c r="M281" s="136"/>
      <c r="N281" s="136"/>
      <c r="O281" s="136"/>
      <c r="P281" s="136"/>
      <c r="Q281" s="27"/>
      <c r="R281" s="136"/>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row>
    <row r="282" spans="1:44" ht="15.75" customHeight="1">
      <c r="A282" s="27"/>
      <c r="B282" s="27"/>
      <c r="C282" s="135"/>
      <c r="D282" s="27"/>
      <c r="E282" s="27"/>
      <c r="F282" s="135"/>
      <c r="G282" s="27"/>
      <c r="H282" s="136"/>
      <c r="I282" s="136"/>
      <c r="J282" s="136"/>
      <c r="K282" s="136"/>
      <c r="L282" s="136"/>
      <c r="M282" s="136"/>
      <c r="N282" s="136"/>
      <c r="O282" s="136"/>
      <c r="P282" s="136"/>
      <c r="Q282" s="27"/>
      <c r="R282" s="136"/>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row>
    <row r="283" spans="1:44" ht="15.75" customHeight="1">
      <c r="A283" s="27"/>
      <c r="B283" s="27"/>
      <c r="C283" s="135"/>
      <c r="D283" s="27"/>
      <c r="E283" s="27"/>
      <c r="F283" s="135"/>
      <c r="G283" s="27"/>
      <c r="H283" s="136"/>
      <c r="I283" s="136"/>
      <c r="J283" s="136"/>
      <c r="K283" s="136"/>
      <c r="L283" s="136"/>
      <c r="M283" s="136"/>
      <c r="N283" s="136"/>
      <c r="O283" s="136"/>
      <c r="P283" s="136"/>
      <c r="Q283" s="27"/>
      <c r="R283" s="136"/>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row>
    <row r="284" spans="1:44" ht="15.75" customHeight="1">
      <c r="A284" s="27"/>
      <c r="B284" s="27"/>
      <c r="C284" s="135"/>
      <c r="D284" s="27"/>
      <c r="E284" s="27"/>
      <c r="F284" s="135"/>
      <c r="G284" s="27"/>
      <c r="H284" s="136"/>
      <c r="I284" s="136"/>
      <c r="J284" s="136"/>
      <c r="K284" s="136"/>
      <c r="L284" s="136"/>
      <c r="M284" s="136"/>
      <c r="N284" s="136"/>
      <c r="O284" s="136"/>
      <c r="P284" s="136"/>
      <c r="Q284" s="27"/>
      <c r="R284" s="136"/>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row>
    <row r="285" spans="1:44" ht="15.75" customHeight="1">
      <c r="A285" s="27"/>
      <c r="B285" s="27"/>
      <c r="C285" s="135"/>
      <c r="D285" s="27"/>
      <c r="E285" s="27"/>
      <c r="F285" s="135"/>
      <c r="G285" s="27"/>
      <c r="H285" s="136"/>
      <c r="I285" s="136"/>
      <c r="J285" s="136"/>
      <c r="K285" s="136"/>
      <c r="L285" s="136"/>
      <c r="M285" s="136"/>
      <c r="N285" s="136"/>
      <c r="O285" s="136"/>
      <c r="P285" s="136"/>
      <c r="Q285" s="27"/>
      <c r="R285" s="136"/>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row>
    <row r="286" spans="1:44" ht="15.75" customHeight="1">
      <c r="A286" s="27"/>
      <c r="B286" s="27"/>
      <c r="C286" s="135"/>
      <c r="D286" s="27"/>
      <c r="E286" s="27"/>
      <c r="F286" s="135"/>
      <c r="G286" s="27"/>
      <c r="H286" s="136"/>
      <c r="I286" s="136"/>
      <c r="J286" s="136"/>
      <c r="K286" s="136"/>
      <c r="L286" s="136"/>
      <c r="M286" s="136"/>
      <c r="N286" s="136"/>
      <c r="O286" s="136"/>
      <c r="P286" s="136"/>
      <c r="Q286" s="27"/>
      <c r="R286" s="136"/>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row>
    <row r="287" spans="1:44" ht="15.75" customHeight="1">
      <c r="A287" s="27"/>
      <c r="B287" s="27"/>
      <c r="C287" s="135"/>
      <c r="D287" s="27"/>
      <c r="E287" s="27"/>
      <c r="F287" s="135"/>
      <c r="G287" s="27"/>
      <c r="H287" s="136"/>
      <c r="I287" s="136"/>
      <c r="J287" s="136"/>
      <c r="K287" s="136"/>
      <c r="L287" s="136"/>
      <c r="M287" s="136"/>
      <c r="N287" s="136"/>
      <c r="O287" s="136"/>
      <c r="P287" s="136"/>
      <c r="Q287" s="27"/>
      <c r="R287" s="136"/>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row>
    <row r="288" spans="1:44" ht="15.75" customHeight="1">
      <c r="A288" s="27"/>
      <c r="B288" s="27"/>
      <c r="C288" s="135"/>
      <c r="D288" s="27"/>
      <c r="E288" s="27"/>
      <c r="F288" s="135"/>
      <c r="G288" s="27"/>
      <c r="H288" s="136"/>
      <c r="I288" s="136"/>
      <c r="J288" s="136"/>
      <c r="K288" s="136"/>
      <c r="L288" s="136"/>
      <c r="M288" s="136"/>
      <c r="N288" s="136"/>
      <c r="O288" s="136"/>
      <c r="P288" s="136"/>
      <c r="Q288" s="27"/>
      <c r="R288" s="136"/>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row>
    <row r="289" spans="1:44" ht="15.75" customHeight="1">
      <c r="A289" s="27"/>
      <c r="B289" s="27"/>
      <c r="C289" s="135"/>
      <c r="D289" s="27"/>
      <c r="E289" s="27"/>
      <c r="F289" s="135"/>
      <c r="G289" s="27"/>
      <c r="H289" s="136"/>
      <c r="I289" s="136"/>
      <c r="J289" s="136"/>
      <c r="K289" s="136"/>
      <c r="L289" s="136"/>
      <c r="M289" s="136"/>
      <c r="N289" s="136"/>
      <c r="O289" s="136"/>
      <c r="P289" s="136"/>
      <c r="Q289" s="27"/>
      <c r="R289" s="136"/>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row>
    <row r="290" spans="1:44" ht="15.75" customHeight="1">
      <c r="A290" s="27"/>
      <c r="B290" s="27"/>
      <c r="C290" s="135"/>
      <c r="D290" s="27"/>
      <c r="E290" s="27"/>
      <c r="F290" s="135"/>
      <c r="G290" s="27"/>
      <c r="H290" s="136"/>
      <c r="I290" s="136"/>
      <c r="J290" s="136"/>
      <c r="K290" s="136"/>
      <c r="L290" s="136"/>
      <c r="M290" s="136"/>
      <c r="N290" s="136"/>
      <c r="O290" s="136"/>
      <c r="P290" s="136"/>
      <c r="Q290" s="27"/>
      <c r="R290" s="136"/>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row>
    <row r="291" spans="1:44" ht="15.75" customHeight="1">
      <c r="A291" s="27"/>
      <c r="B291" s="27"/>
      <c r="C291" s="135"/>
      <c r="D291" s="27"/>
      <c r="E291" s="27"/>
      <c r="F291" s="135"/>
      <c r="G291" s="27"/>
      <c r="H291" s="136"/>
      <c r="I291" s="136"/>
      <c r="J291" s="136"/>
      <c r="K291" s="136"/>
      <c r="L291" s="136"/>
      <c r="M291" s="136"/>
      <c r="N291" s="136"/>
      <c r="O291" s="136"/>
      <c r="P291" s="136"/>
      <c r="Q291" s="27"/>
      <c r="R291" s="136"/>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row>
    <row r="292" spans="1:44" ht="15.75" customHeight="1">
      <c r="A292" s="27"/>
      <c r="B292" s="27"/>
      <c r="C292" s="135"/>
      <c r="D292" s="27"/>
      <c r="E292" s="27"/>
      <c r="F292" s="135"/>
      <c r="G292" s="27"/>
      <c r="H292" s="136"/>
      <c r="I292" s="136"/>
      <c r="J292" s="136"/>
      <c r="K292" s="136"/>
      <c r="L292" s="136"/>
      <c r="M292" s="136"/>
      <c r="N292" s="136"/>
      <c r="O292" s="136"/>
      <c r="P292" s="136"/>
      <c r="Q292" s="27"/>
      <c r="R292" s="136"/>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row>
    <row r="293" spans="1:44" ht="15.75" customHeight="1">
      <c r="A293" s="27"/>
      <c r="B293" s="27"/>
      <c r="C293" s="135"/>
      <c r="D293" s="27"/>
      <c r="E293" s="27"/>
      <c r="F293" s="135"/>
      <c r="G293" s="27"/>
      <c r="H293" s="136"/>
      <c r="I293" s="136"/>
      <c r="J293" s="136"/>
      <c r="K293" s="136"/>
      <c r="L293" s="136"/>
      <c r="M293" s="136"/>
      <c r="N293" s="136"/>
      <c r="O293" s="136"/>
      <c r="P293" s="136"/>
      <c r="Q293" s="27"/>
      <c r="R293" s="136"/>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row>
    <row r="294" spans="1:44" ht="15.75" customHeight="1">
      <c r="A294" s="27"/>
      <c r="B294" s="27"/>
      <c r="C294" s="135"/>
      <c r="D294" s="27"/>
      <c r="E294" s="27"/>
      <c r="F294" s="135"/>
      <c r="G294" s="27"/>
      <c r="H294" s="136"/>
      <c r="I294" s="136"/>
      <c r="J294" s="136"/>
      <c r="K294" s="136"/>
      <c r="L294" s="136"/>
      <c r="M294" s="136"/>
      <c r="N294" s="136"/>
      <c r="O294" s="136"/>
      <c r="P294" s="136"/>
      <c r="Q294" s="27"/>
      <c r="R294" s="136"/>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row>
    <row r="295" spans="1:44" ht="15.75" customHeight="1">
      <c r="A295" s="27"/>
      <c r="B295" s="27"/>
      <c r="C295" s="135"/>
      <c r="D295" s="27"/>
      <c r="E295" s="27"/>
      <c r="F295" s="135"/>
      <c r="G295" s="27"/>
      <c r="H295" s="136"/>
      <c r="I295" s="136"/>
      <c r="J295" s="136"/>
      <c r="K295" s="136"/>
      <c r="L295" s="136"/>
      <c r="M295" s="136"/>
      <c r="N295" s="136"/>
      <c r="O295" s="136"/>
      <c r="P295" s="136"/>
      <c r="Q295" s="27"/>
      <c r="R295" s="136"/>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row>
    <row r="296" spans="1:44" ht="15.75" customHeight="1">
      <c r="A296" s="27"/>
      <c r="B296" s="27"/>
      <c r="C296" s="135"/>
      <c r="D296" s="27"/>
      <c r="E296" s="27"/>
      <c r="F296" s="135"/>
      <c r="G296" s="27"/>
      <c r="H296" s="136"/>
      <c r="I296" s="136"/>
      <c r="J296" s="136"/>
      <c r="K296" s="136"/>
      <c r="L296" s="136"/>
      <c r="M296" s="136"/>
      <c r="N296" s="136"/>
      <c r="O296" s="136"/>
      <c r="P296" s="136"/>
      <c r="Q296" s="27"/>
      <c r="R296" s="136"/>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row>
    <row r="297" spans="1:44" ht="15.75" customHeight="1">
      <c r="A297" s="27"/>
      <c r="B297" s="27"/>
      <c r="C297" s="135"/>
      <c r="D297" s="27"/>
      <c r="E297" s="27"/>
      <c r="F297" s="135"/>
      <c r="G297" s="27"/>
      <c r="H297" s="136"/>
      <c r="I297" s="136"/>
      <c r="J297" s="136"/>
      <c r="K297" s="136"/>
      <c r="L297" s="136"/>
      <c r="M297" s="136"/>
      <c r="N297" s="136"/>
      <c r="O297" s="136"/>
      <c r="P297" s="136"/>
      <c r="Q297" s="27"/>
      <c r="R297" s="136"/>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row>
    <row r="298" spans="1:44" ht="15.75" customHeight="1">
      <c r="A298" s="27"/>
      <c r="B298" s="27"/>
      <c r="C298" s="135"/>
      <c r="D298" s="27"/>
      <c r="E298" s="27"/>
      <c r="F298" s="135"/>
      <c r="G298" s="27"/>
      <c r="H298" s="136"/>
      <c r="I298" s="136"/>
      <c r="J298" s="136"/>
      <c r="K298" s="136"/>
      <c r="L298" s="136"/>
      <c r="M298" s="136"/>
      <c r="N298" s="136"/>
      <c r="O298" s="136"/>
      <c r="P298" s="136"/>
      <c r="Q298" s="27"/>
      <c r="R298" s="136"/>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row>
    <row r="299" spans="1:44" ht="15.75" customHeight="1">
      <c r="A299" s="27"/>
      <c r="B299" s="27"/>
      <c r="C299" s="135"/>
      <c r="D299" s="27"/>
      <c r="E299" s="27"/>
      <c r="F299" s="135"/>
      <c r="G299" s="27"/>
      <c r="H299" s="136"/>
      <c r="I299" s="136"/>
      <c r="J299" s="136"/>
      <c r="K299" s="136"/>
      <c r="L299" s="136"/>
      <c r="M299" s="136"/>
      <c r="N299" s="136"/>
      <c r="O299" s="136"/>
      <c r="P299" s="136"/>
      <c r="Q299" s="27"/>
      <c r="R299" s="136"/>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row>
    <row r="300" spans="1:44" ht="15.75" customHeight="1">
      <c r="A300" s="27"/>
      <c r="B300" s="27"/>
      <c r="C300" s="135"/>
      <c r="D300" s="27"/>
      <c r="E300" s="27"/>
      <c r="F300" s="135"/>
      <c r="G300" s="27"/>
      <c r="H300" s="136"/>
      <c r="I300" s="136"/>
      <c r="J300" s="136"/>
      <c r="K300" s="136"/>
      <c r="L300" s="136"/>
      <c r="M300" s="136"/>
      <c r="N300" s="136"/>
      <c r="O300" s="136"/>
      <c r="P300" s="136"/>
      <c r="Q300" s="27"/>
      <c r="R300" s="136"/>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row>
    <row r="301" spans="1:44" ht="15.75" customHeight="1">
      <c r="A301" s="27"/>
      <c r="B301" s="27"/>
      <c r="C301" s="135"/>
      <c r="D301" s="27"/>
      <c r="E301" s="27"/>
      <c r="F301" s="135"/>
      <c r="G301" s="27"/>
      <c r="H301" s="136"/>
      <c r="I301" s="136"/>
      <c r="J301" s="136"/>
      <c r="K301" s="136"/>
      <c r="L301" s="136"/>
      <c r="M301" s="136"/>
      <c r="N301" s="136"/>
      <c r="O301" s="136"/>
      <c r="P301" s="136"/>
      <c r="Q301" s="27"/>
      <c r="R301" s="136"/>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row>
    <row r="302" spans="1:44" ht="15.75" customHeight="1">
      <c r="A302" s="27"/>
      <c r="B302" s="27"/>
      <c r="C302" s="135"/>
      <c r="D302" s="27"/>
      <c r="E302" s="27"/>
      <c r="F302" s="135"/>
      <c r="G302" s="27"/>
      <c r="H302" s="136"/>
      <c r="I302" s="136"/>
      <c r="J302" s="136"/>
      <c r="K302" s="136"/>
      <c r="L302" s="136"/>
      <c r="M302" s="136"/>
      <c r="N302" s="136"/>
      <c r="O302" s="136"/>
      <c r="P302" s="136"/>
      <c r="Q302" s="27"/>
      <c r="R302" s="136"/>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row>
    <row r="303" spans="1:44" ht="15.75" customHeight="1">
      <c r="A303" s="27"/>
      <c r="B303" s="27"/>
      <c r="C303" s="135"/>
      <c r="D303" s="27"/>
      <c r="E303" s="27"/>
      <c r="F303" s="135"/>
      <c r="G303" s="27"/>
      <c r="H303" s="136"/>
      <c r="I303" s="136"/>
      <c r="J303" s="136"/>
      <c r="K303" s="136"/>
      <c r="L303" s="136"/>
      <c r="M303" s="136"/>
      <c r="N303" s="136"/>
      <c r="O303" s="136"/>
      <c r="P303" s="136"/>
      <c r="Q303" s="27"/>
      <c r="R303" s="136"/>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row>
    <row r="304" spans="1:44" ht="15.75" customHeight="1">
      <c r="A304" s="27"/>
      <c r="B304" s="27"/>
      <c r="C304" s="135"/>
      <c r="D304" s="27"/>
      <c r="E304" s="27"/>
      <c r="F304" s="135"/>
      <c r="G304" s="27"/>
      <c r="H304" s="136"/>
      <c r="I304" s="136"/>
      <c r="J304" s="136"/>
      <c r="K304" s="136"/>
      <c r="L304" s="136"/>
      <c r="M304" s="136"/>
      <c r="N304" s="136"/>
      <c r="O304" s="136"/>
      <c r="P304" s="136"/>
      <c r="Q304" s="27"/>
      <c r="R304" s="136"/>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row>
    <row r="305" spans="1:44" ht="15.75" customHeight="1">
      <c r="A305" s="27"/>
      <c r="B305" s="27"/>
      <c r="C305" s="135"/>
      <c r="D305" s="27"/>
      <c r="E305" s="27"/>
      <c r="F305" s="135"/>
      <c r="G305" s="27"/>
      <c r="H305" s="136"/>
      <c r="I305" s="136"/>
      <c r="J305" s="136"/>
      <c r="K305" s="136"/>
      <c r="L305" s="136"/>
      <c r="M305" s="136"/>
      <c r="N305" s="136"/>
      <c r="O305" s="136"/>
      <c r="P305" s="136"/>
      <c r="Q305" s="27"/>
      <c r="R305" s="136"/>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row>
    <row r="306" spans="1:44" ht="15.75" customHeight="1">
      <c r="A306" s="27"/>
      <c r="B306" s="27"/>
      <c r="C306" s="135"/>
      <c r="D306" s="27"/>
      <c r="E306" s="27"/>
      <c r="F306" s="135"/>
      <c r="G306" s="27"/>
      <c r="H306" s="136"/>
      <c r="I306" s="136"/>
      <c r="J306" s="136"/>
      <c r="K306" s="136"/>
      <c r="L306" s="136"/>
      <c r="M306" s="136"/>
      <c r="N306" s="136"/>
      <c r="O306" s="136"/>
      <c r="P306" s="136"/>
      <c r="Q306" s="27"/>
      <c r="R306" s="136"/>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row>
    <row r="307" spans="1:44" ht="15.75" customHeight="1">
      <c r="A307" s="27"/>
      <c r="B307" s="27"/>
      <c r="C307" s="135"/>
      <c r="D307" s="27"/>
      <c r="E307" s="27"/>
      <c r="F307" s="135"/>
      <c r="G307" s="27"/>
      <c r="H307" s="136"/>
      <c r="I307" s="136"/>
      <c r="J307" s="136"/>
      <c r="K307" s="136"/>
      <c r="L307" s="136"/>
      <c r="M307" s="136"/>
      <c r="N307" s="136"/>
      <c r="O307" s="136"/>
      <c r="P307" s="136"/>
      <c r="Q307" s="27"/>
      <c r="R307" s="136"/>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row>
    <row r="308" spans="1:44" ht="15.75" customHeight="1">
      <c r="A308" s="27"/>
      <c r="B308" s="27"/>
      <c r="C308" s="135"/>
      <c r="D308" s="27"/>
      <c r="E308" s="27"/>
      <c r="F308" s="135"/>
      <c r="G308" s="27"/>
      <c r="H308" s="136"/>
      <c r="I308" s="136"/>
      <c r="J308" s="136"/>
      <c r="K308" s="136"/>
      <c r="L308" s="136"/>
      <c r="M308" s="136"/>
      <c r="N308" s="136"/>
      <c r="O308" s="136"/>
      <c r="P308" s="136"/>
      <c r="Q308" s="27"/>
      <c r="R308" s="136"/>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row>
    <row r="309" spans="1:44" ht="15.75" customHeight="1">
      <c r="A309" s="27"/>
      <c r="B309" s="27"/>
      <c r="C309" s="135"/>
      <c r="D309" s="27"/>
      <c r="E309" s="27"/>
      <c r="F309" s="135"/>
      <c r="G309" s="27"/>
      <c r="H309" s="136"/>
      <c r="I309" s="136"/>
      <c r="J309" s="136"/>
      <c r="K309" s="136"/>
      <c r="L309" s="136"/>
      <c r="M309" s="136"/>
      <c r="N309" s="136"/>
      <c r="O309" s="136"/>
      <c r="P309" s="136"/>
      <c r="Q309" s="27"/>
      <c r="R309" s="136"/>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row>
    <row r="310" spans="1:44" ht="15.75" customHeight="1">
      <c r="A310" s="27"/>
      <c r="B310" s="27"/>
      <c r="C310" s="135"/>
      <c r="D310" s="27"/>
      <c r="E310" s="27"/>
      <c r="F310" s="135"/>
      <c r="G310" s="27"/>
      <c r="H310" s="136"/>
      <c r="I310" s="136"/>
      <c r="J310" s="136"/>
      <c r="K310" s="136"/>
      <c r="L310" s="136"/>
      <c r="M310" s="136"/>
      <c r="N310" s="136"/>
      <c r="O310" s="136"/>
      <c r="P310" s="136"/>
      <c r="Q310" s="27"/>
      <c r="R310" s="136"/>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row>
    <row r="311" spans="1:44" ht="15.75" customHeight="1">
      <c r="A311" s="27"/>
      <c r="B311" s="27"/>
      <c r="C311" s="135"/>
      <c r="D311" s="27"/>
      <c r="E311" s="27"/>
      <c r="F311" s="135"/>
      <c r="G311" s="27"/>
      <c r="H311" s="136"/>
      <c r="I311" s="136"/>
      <c r="J311" s="136"/>
      <c r="K311" s="136"/>
      <c r="L311" s="136"/>
      <c r="M311" s="136"/>
      <c r="N311" s="136"/>
      <c r="O311" s="136"/>
      <c r="P311" s="136"/>
      <c r="Q311" s="27"/>
      <c r="R311" s="136"/>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row>
    <row r="312" spans="1:44" ht="15.75" customHeight="1">
      <c r="A312" s="27"/>
      <c r="B312" s="27"/>
      <c r="C312" s="135"/>
      <c r="D312" s="27"/>
      <c r="E312" s="27"/>
      <c r="F312" s="135"/>
      <c r="G312" s="27"/>
      <c r="H312" s="136"/>
      <c r="I312" s="136"/>
      <c r="J312" s="136"/>
      <c r="K312" s="136"/>
      <c r="L312" s="136"/>
      <c r="M312" s="136"/>
      <c r="N312" s="136"/>
      <c r="O312" s="136"/>
      <c r="P312" s="136"/>
      <c r="Q312" s="27"/>
      <c r="R312" s="136"/>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row>
    <row r="313" spans="1:44" ht="15.75" customHeight="1">
      <c r="A313" s="27"/>
      <c r="B313" s="27"/>
      <c r="C313" s="135"/>
      <c r="D313" s="27"/>
      <c r="E313" s="27"/>
      <c r="F313" s="135"/>
      <c r="G313" s="27"/>
      <c r="H313" s="136"/>
      <c r="I313" s="136"/>
      <c r="J313" s="136"/>
      <c r="K313" s="136"/>
      <c r="L313" s="136"/>
      <c r="M313" s="136"/>
      <c r="N313" s="136"/>
      <c r="O313" s="136"/>
      <c r="P313" s="136"/>
      <c r="Q313" s="27"/>
      <c r="R313" s="136"/>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row>
    <row r="314" spans="1:44" ht="15.75" customHeight="1">
      <c r="A314" s="27"/>
      <c r="B314" s="27"/>
      <c r="C314" s="135"/>
      <c r="D314" s="27"/>
      <c r="E314" s="27"/>
      <c r="F314" s="135"/>
      <c r="G314" s="27"/>
      <c r="H314" s="136"/>
      <c r="I314" s="136"/>
      <c r="J314" s="136"/>
      <c r="K314" s="136"/>
      <c r="L314" s="136"/>
      <c r="M314" s="136"/>
      <c r="N314" s="136"/>
      <c r="O314" s="136"/>
      <c r="P314" s="136"/>
      <c r="Q314" s="27"/>
      <c r="R314" s="136"/>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row>
    <row r="315" spans="1:44" ht="15.75" customHeight="1">
      <c r="A315" s="27"/>
      <c r="B315" s="27"/>
      <c r="C315" s="135"/>
      <c r="D315" s="27"/>
      <c r="E315" s="27"/>
      <c r="F315" s="135"/>
      <c r="G315" s="27"/>
      <c r="H315" s="136"/>
      <c r="I315" s="136"/>
      <c r="J315" s="136"/>
      <c r="K315" s="136"/>
      <c r="L315" s="136"/>
      <c r="M315" s="136"/>
      <c r="N315" s="136"/>
      <c r="O315" s="136"/>
      <c r="P315" s="136"/>
      <c r="Q315" s="27"/>
      <c r="R315" s="136"/>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row>
    <row r="316" spans="1:44" ht="15.75" customHeight="1">
      <c r="A316" s="27"/>
      <c r="B316" s="27"/>
      <c r="C316" s="135"/>
      <c r="D316" s="27"/>
      <c r="E316" s="27"/>
      <c r="F316" s="135"/>
      <c r="G316" s="27"/>
      <c r="H316" s="136"/>
      <c r="I316" s="136"/>
      <c r="J316" s="136"/>
      <c r="K316" s="136"/>
      <c r="L316" s="136"/>
      <c r="M316" s="136"/>
      <c r="N316" s="136"/>
      <c r="O316" s="136"/>
      <c r="P316" s="136"/>
      <c r="Q316" s="27"/>
      <c r="R316" s="136"/>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row>
    <row r="317" spans="1:44" ht="15.75" customHeight="1">
      <c r="A317" s="27"/>
      <c r="B317" s="27"/>
      <c r="C317" s="135"/>
      <c r="D317" s="27"/>
      <c r="E317" s="27"/>
      <c r="F317" s="135"/>
      <c r="G317" s="27"/>
      <c r="H317" s="136"/>
      <c r="I317" s="136"/>
      <c r="J317" s="136"/>
      <c r="K317" s="136"/>
      <c r="L317" s="136"/>
      <c r="M317" s="136"/>
      <c r="N317" s="136"/>
      <c r="O317" s="136"/>
      <c r="P317" s="136"/>
      <c r="Q317" s="27"/>
      <c r="R317" s="136"/>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row>
    <row r="318" spans="1:44" ht="15.75" customHeight="1">
      <c r="A318" s="27"/>
      <c r="B318" s="27"/>
      <c r="C318" s="135"/>
      <c r="D318" s="27"/>
      <c r="E318" s="27"/>
      <c r="F318" s="135"/>
      <c r="G318" s="27"/>
      <c r="H318" s="136"/>
      <c r="I318" s="136"/>
      <c r="J318" s="136"/>
      <c r="K318" s="136"/>
      <c r="L318" s="136"/>
      <c r="M318" s="136"/>
      <c r="N318" s="136"/>
      <c r="O318" s="136"/>
      <c r="P318" s="136"/>
      <c r="Q318" s="27"/>
      <c r="R318" s="136"/>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row>
    <row r="319" spans="1:44" ht="15.75" customHeight="1">
      <c r="A319" s="27"/>
      <c r="B319" s="27"/>
      <c r="C319" s="135"/>
      <c r="D319" s="27"/>
      <c r="E319" s="27"/>
      <c r="F319" s="135"/>
      <c r="G319" s="27"/>
      <c r="H319" s="136"/>
      <c r="I319" s="136"/>
      <c r="J319" s="136"/>
      <c r="K319" s="136"/>
      <c r="L319" s="136"/>
      <c r="M319" s="136"/>
      <c r="N319" s="136"/>
      <c r="O319" s="136"/>
      <c r="P319" s="136"/>
      <c r="Q319" s="27"/>
      <c r="R319" s="136"/>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row>
    <row r="320" spans="1:44" ht="15.75" customHeight="1">
      <c r="A320" s="27"/>
      <c r="B320" s="27"/>
      <c r="C320" s="135"/>
      <c r="D320" s="27"/>
      <c r="E320" s="27"/>
      <c r="F320" s="135"/>
      <c r="G320" s="27"/>
      <c r="H320" s="136"/>
      <c r="I320" s="136"/>
      <c r="J320" s="136"/>
      <c r="K320" s="136"/>
      <c r="L320" s="136"/>
      <c r="M320" s="136"/>
      <c r="N320" s="136"/>
      <c r="O320" s="136"/>
      <c r="P320" s="136"/>
      <c r="Q320" s="27"/>
      <c r="R320" s="136"/>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row>
    <row r="321" spans="1:44" ht="15.75" customHeight="1">
      <c r="A321" s="27"/>
      <c r="B321" s="27"/>
      <c r="C321" s="135"/>
      <c r="D321" s="27"/>
      <c r="E321" s="27"/>
      <c r="F321" s="135"/>
      <c r="G321" s="27"/>
      <c r="H321" s="136"/>
      <c r="I321" s="136"/>
      <c r="J321" s="136"/>
      <c r="K321" s="136"/>
      <c r="L321" s="136"/>
      <c r="M321" s="136"/>
      <c r="N321" s="136"/>
      <c r="O321" s="136"/>
      <c r="P321" s="136"/>
      <c r="Q321" s="27"/>
      <c r="R321" s="136"/>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row>
    <row r="322" spans="1:44" ht="15.75" customHeight="1">
      <c r="A322" s="27"/>
      <c r="B322" s="27"/>
      <c r="C322" s="135"/>
      <c r="D322" s="27"/>
      <c r="E322" s="27"/>
      <c r="F322" s="135"/>
      <c r="G322" s="27"/>
      <c r="H322" s="136"/>
      <c r="I322" s="136"/>
      <c r="J322" s="136"/>
      <c r="K322" s="136"/>
      <c r="L322" s="136"/>
      <c r="M322" s="136"/>
      <c r="N322" s="136"/>
      <c r="O322" s="136"/>
      <c r="P322" s="136"/>
      <c r="Q322" s="27"/>
      <c r="R322" s="136"/>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row>
    <row r="323" spans="1:44" ht="15.75" customHeight="1">
      <c r="A323" s="27"/>
      <c r="B323" s="27"/>
      <c r="C323" s="135"/>
      <c r="D323" s="27"/>
      <c r="E323" s="27"/>
      <c r="F323" s="135"/>
      <c r="G323" s="27"/>
      <c r="H323" s="136"/>
      <c r="I323" s="136"/>
      <c r="J323" s="136"/>
      <c r="K323" s="136"/>
      <c r="L323" s="136"/>
      <c r="M323" s="136"/>
      <c r="N323" s="136"/>
      <c r="O323" s="136"/>
      <c r="P323" s="136"/>
      <c r="Q323" s="27"/>
      <c r="R323" s="136"/>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row>
    <row r="324" spans="1:44" ht="15.75" customHeight="1">
      <c r="A324" s="27"/>
      <c r="B324" s="27"/>
      <c r="C324" s="135"/>
      <c r="D324" s="27"/>
      <c r="E324" s="27"/>
      <c r="F324" s="135"/>
      <c r="G324" s="27"/>
      <c r="H324" s="136"/>
      <c r="I324" s="136"/>
      <c r="J324" s="136"/>
      <c r="K324" s="136"/>
      <c r="L324" s="136"/>
      <c r="M324" s="136"/>
      <c r="N324" s="136"/>
      <c r="O324" s="136"/>
      <c r="P324" s="136"/>
      <c r="Q324" s="27"/>
      <c r="R324" s="136"/>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row>
    <row r="325" spans="1:44" ht="15.75" customHeight="1">
      <c r="A325" s="27"/>
      <c r="B325" s="27"/>
      <c r="C325" s="135"/>
      <c r="D325" s="27"/>
      <c r="E325" s="27"/>
      <c r="F325" s="135"/>
      <c r="G325" s="27"/>
      <c r="H325" s="136"/>
      <c r="I325" s="136"/>
      <c r="J325" s="136"/>
      <c r="K325" s="136"/>
      <c r="L325" s="136"/>
      <c r="M325" s="136"/>
      <c r="N325" s="136"/>
      <c r="O325" s="136"/>
      <c r="P325" s="136"/>
      <c r="Q325" s="27"/>
      <c r="R325" s="136"/>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row>
    <row r="326" spans="1:44" ht="15.75" customHeight="1">
      <c r="A326" s="27"/>
      <c r="B326" s="27"/>
      <c r="C326" s="135"/>
      <c r="D326" s="27"/>
      <c r="E326" s="27"/>
      <c r="F326" s="135"/>
      <c r="G326" s="27"/>
      <c r="H326" s="136"/>
      <c r="I326" s="136"/>
      <c r="J326" s="136"/>
      <c r="K326" s="136"/>
      <c r="L326" s="136"/>
      <c r="M326" s="136"/>
      <c r="N326" s="136"/>
      <c r="O326" s="136"/>
      <c r="P326" s="136"/>
      <c r="Q326" s="27"/>
      <c r="R326" s="136"/>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row>
    <row r="327" spans="1:44" ht="15.75" customHeight="1">
      <c r="A327" s="27"/>
      <c r="B327" s="27"/>
      <c r="C327" s="135"/>
      <c r="D327" s="27"/>
      <c r="E327" s="27"/>
      <c r="F327" s="135"/>
      <c r="G327" s="27"/>
      <c r="H327" s="136"/>
      <c r="I327" s="136"/>
      <c r="J327" s="136"/>
      <c r="K327" s="136"/>
      <c r="L327" s="136"/>
      <c r="M327" s="136"/>
      <c r="N327" s="136"/>
      <c r="O327" s="136"/>
      <c r="P327" s="136"/>
      <c r="Q327" s="27"/>
      <c r="R327" s="136"/>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row>
    <row r="328" spans="1:44" ht="15.75" customHeight="1">
      <c r="A328" s="27"/>
      <c r="B328" s="27"/>
      <c r="C328" s="135"/>
      <c r="D328" s="27"/>
      <c r="E328" s="27"/>
      <c r="F328" s="135"/>
      <c r="G328" s="27"/>
      <c r="H328" s="136"/>
      <c r="I328" s="136"/>
      <c r="J328" s="136"/>
      <c r="K328" s="136"/>
      <c r="L328" s="136"/>
      <c r="M328" s="136"/>
      <c r="N328" s="136"/>
      <c r="O328" s="136"/>
      <c r="P328" s="136"/>
      <c r="Q328" s="27"/>
      <c r="R328" s="136"/>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row>
    <row r="329" spans="1:44" ht="15.75" customHeight="1">
      <c r="A329" s="27"/>
      <c r="B329" s="27"/>
      <c r="C329" s="135"/>
      <c r="D329" s="27"/>
      <c r="E329" s="27"/>
      <c r="F329" s="135"/>
      <c r="G329" s="27"/>
      <c r="H329" s="136"/>
      <c r="I329" s="136"/>
      <c r="J329" s="136"/>
      <c r="K329" s="136"/>
      <c r="L329" s="136"/>
      <c r="M329" s="136"/>
      <c r="N329" s="136"/>
      <c r="O329" s="136"/>
      <c r="P329" s="136"/>
      <c r="Q329" s="27"/>
      <c r="R329" s="136"/>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row>
    <row r="330" spans="1:44" ht="15.75" customHeight="1">
      <c r="A330" s="27"/>
      <c r="B330" s="27"/>
      <c r="C330" s="135"/>
      <c r="D330" s="27"/>
      <c r="E330" s="27"/>
      <c r="F330" s="135"/>
      <c r="G330" s="27"/>
      <c r="H330" s="136"/>
      <c r="I330" s="136"/>
      <c r="J330" s="136"/>
      <c r="K330" s="136"/>
      <c r="L330" s="136"/>
      <c r="M330" s="136"/>
      <c r="N330" s="136"/>
      <c r="O330" s="136"/>
      <c r="P330" s="136"/>
      <c r="Q330" s="27"/>
      <c r="R330" s="136"/>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row>
    <row r="331" spans="1:44" ht="15.75" customHeight="1">
      <c r="A331" s="27"/>
      <c r="B331" s="27"/>
      <c r="C331" s="135"/>
      <c r="D331" s="27"/>
      <c r="E331" s="27"/>
      <c r="F331" s="135"/>
      <c r="G331" s="27"/>
      <c r="H331" s="136"/>
      <c r="I331" s="136"/>
      <c r="J331" s="136"/>
      <c r="K331" s="136"/>
      <c r="L331" s="136"/>
      <c r="M331" s="136"/>
      <c r="N331" s="136"/>
      <c r="O331" s="136"/>
      <c r="P331" s="136"/>
      <c r="Q331" s="27"/>
      <c r="R331" s="136"/>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row>
    <row r="332" spans="1:44" ht="15.75" customHeight="1">
      <c r="A332" s="27"/>
      <c r="B332" s="27"/>
      <c r="C332" s="135"/>
      <c r="D332" s="27"/>
      <c r="E332" s="27"/>
      <c r="F332" s="135"/>
      <c r="G332" s="27"/>
      <c r="H332" s="136"/>
      <c r="I332" s="136"/>
      <c r="J332" s="136"/>
      <c r="K332" s="136"/>
      <c r="L332" s="136"/>
      <c r="M332" s="136"/>
      <c r="N332" s="136"/>
      <c r="O332" s="136"/>
      <c r="P332" s="136"/>
      <c r="Q332" s="27"/>
      <c r="R332" s="136"/>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row>
    <row r="333" spans="1:44" ht="15.75" customHeight="1">
      <c r="A333" s="27"/>
      <c r="B333" s="27"/>
      <c r="C333" s="135"/>
      <c r="D333" s="27"/>
      <c r="E333" s="27"/>
      <c r="F333" s="135"/>
      <c r="G333" s="27"/>
      <c r="H333" s="136"/>
      <c r="I333" s="136"/>
      <c r="J333" s="136"/>
      <c r="K333" s="136"/>
      <c r="L333" s="136"/>
      <c r="M333" s="136"/>
      <c r="N333" s="136"/>
      <c r="O333" s="136"/>
      <c r="P333" s="136"/>
      <c r="Q333" s="27"/>
      <c r="R333" s="136"/>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row>
    <row r="334" spans="1:44" ht="15.75" customHeight="1">
      <c r="A334" s="27"/>
      <c r="B334" s="27"/>
      <c r="C334" s="135"/>
      <c r="D334" s="27"/>
      <c r="E334" s="27"/>
      <c r="F334" s="135"/>
      <c r="G334" s="27"/>
      <c r="H334" s="136"/>
      <c r="I334" s="136"/>
      <c r="J334" s="136"/>
      <c r="K334" s="136"/>
      <c r="L334" s="136"/>
      <c r="M334" s="136"/>
      <c r="N334" s="136"/>
      <c r="O334" s="136"/>
      <c r="P334" s="136"/>
      <c r="Q334" s="27"/>
      <c r="R334" s="136"/>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row>
    <row r="335" spans="1:44" ht="15.75" customHeight="1">
      <c r="A335" s="27"/>
      <c r="B335" s="27"/>
      <c r="C335" s="135"/>
      <c r="D335" s="27"/>
      <c r="E335" s="27"/>
      <c r="F335" s="135"/>
      <c r="G335" s="27"/>
      <c r="H335" s="136"/>
      <c r="I335" s="136"/>
      <c r="J335" s="136"/>
      <c r="K335" s="136"/>
      <c r="L335" s="136"/>
      <c r="M335" s="136"/>
      <c r="N335" s="136"/>
      <c r="O335" s="136"/>
      <c r="P335" s="136"/>
      <c r="Q335" s="27"/>
      <c r="R335" s="136"/>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row>
    <row r="336" spans="1:44" ht="15.75" customHeight="1">
      <c r="A336" s="27"/>
      <c r="B336" s="27"/>
      <c r="C336" s="135"/>
      <c r="D336" s="27"/>
      <c r="E336" s="27"/>
      <c r="F336" s="135"/>
      <c r="G336" s="27"/>
      <c r="H336" s="136"/>
      <c r="I336" s="136"/>
      <c r="J336" s="136"/>
      <c r="K336" s="136"/>
      <c r="L336" s="136"/>
      <c r="M336" s="136"/>
      <c r="N336" s="136"/>
      <c r="O336" s="136"/>
      <c r="P336" s="136"/>
      <c r="Q336" s="27"/>
      <c r="R336" s="136"/>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row>
    <row r="337" spans="1:44" ht="15.75" customHeight="1">
      <c r="A337" s="27"/>
      <c r="B337" s="27"/>
      <c r="C337" s="135"/>
      <c r="D337" s="27"/>
      <c r="E337" s="27"/>
      <c r="F337" s="135"/>
      <c r="G337" s="27"/>
      <c r="H337" s="136"/>
      <c r="I337" s="136"/>
      <c r="J337" s="136"/>
      <c r="K337" s="136"/>
      <c r="L337" s="136"/>
      <c r="M337" s="136"/>
      <c r="N337" s="136"/>
      <c r="O337" s="136"/>
      <c r="P337" s="136"/>
      <c r="Q337" s="27"/>
      <c r="R337" s="136"/>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row>
    <row r="338" spans="1:44" ht="15.75" customHeight="1">
      <c r="A338" s="27"/>
      <c r="B338" s="27"/>
      <c r="C338" s="135"/>
      <c r="D338" s="27"/>
      <c r="E338" s="27"/>
      <c r="F338" s="135"/>
      <c r="G338" s="27"/>
      <c r="H338" s="136"/>
      <c r="I338" s="136"/>
      <c r="J338" s="136"/>
      <c r="K338" s="136"/>
      <c r="L338" s="136"/>
      <c r="M338" s="136"/>
      <c r="N338" s="136"/>
      <c r="O338" s="136"/>
      <c r="P338" s="136"/>
      <c r="Q338" s="27"/>
      <c r="R338" s="136"/>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row>
    <row r="339" spans="1:44" ht="15.75" customHeight="1">
      <c r="A339" s="27"/>
      <c r="B339" s="27"/>
      <c r="C339" s="135"/>
      <c r="D339" s="27"/>
      <c r="E339" s="27"/>
      <c r="F339" s="135"/>
      <c r="G339" s="27"/>
      <c r="H339" s="136"/>
      <c r="I339" s="136"/>
      <c r="J339" s="136"/>
      <c r="K339" s="136"/>
      <c r="L339" s="136"/>
      <c r="M339" s="136"/>
      <c r="N339" s="136"/>
      <c r="O339" s="136"/>
      <c r="P339" s="136"/>
      <c r="Q339" s="27"/>
      <c r="R339" s="136"/>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row>
    <row r="340" spans="1:44" ht="15.75" customHeight="1">
      <c r="A340" s="27"/>
      <c r="B340" s="27"/>
      <c r="C340" s="135"/>
      <c r="D340" s="27"/>
      <c r="E340" s="27"/>
      <c r="F340" s="135"/>
      <c r="G340" s="27"/>
      <c r="H340" s="136"/>
      <c r="I340" s="136"/>
      <c r="J340" s="136"/>
      <c r="K340" s="136"/>
      <c r="L340" s="136"/>
      <c r="M340" s="136"/>
      <c r="N340" s="136"/>
      <c r="O340" s="136"/>
      <c r="P340" s="136"/>
      <c r="Q340" s="27"/>
      <c r="R340" s="136"/>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row>
    <row r="341" spans="1:44" ht="15.75" customHeight="1">
      <c r="A341" s="27"/>
      <c r="B341" s="27"/>
      <c r="C341" s="135"/>
      <c r="D341" s="27"/>
      <c r="E341" s="27"/>
      <c r="F341" s="135"/>
      <c r="G341" s="27"/>
      <c r="H341" s="136"/>
      <c r="I341" s="136"/>
      <c r="J341" s="136"/>
      <c r="K341" s="136"/>
      <c r="L341" s="136"/>
      <c r="M341" s="136"/>
      <c r="N341" s="136"/>
      <c r="O341" s="136"/>
      <c r="P341" s="136"/>
      <c r="Q341" s="27"/>
      <c r="R341" s="136"/>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row>
    <row r="342" spans="1:44" ht="15.75" customHeight="1">
      <c r="A342" s="27"/>
      <c r="B342" s="27"/>
      <c r="C342" s="135"/>
      <c r="D342" s="27"/>
      <c r="E342" s="27"/>
      <c r="F342" s="135"/>
      <c r="G342" s="27"/>
      <c r="H342" s="136"/>
      <c r="I342" s="136"/>
      <c r="J342" s="136"/>
      <c r="K342" s="136"/>
      <c r="L342" s="136"/>
      <c r="M342" s="136"/>
      <c r="N342" s="136"/>
      <c r="O342" s="136"/>
      <c r="P342" s="136"/>
      <c r="Q342" s="27"/>
      <c r="R342" s="136"/>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row>
    <row r="343" spans="1:44" ht="15.75" customHeight="1">
      <c r="A343" s="27"/>
      <c r="B343" s="27"/>
      <c r="C343" s="135"/>
      <c r="D343" s="27"/>
      <c r="E343" s="27"/>
      <c r="F343" s="135"/>
      <c r="G343" s="27"/>
      <c r="H343" s="136"/>
      <c r="I343" s="136"/>
      <c r="J343" s="136"/>
      <c r="K343" s="136"/>
      <c r="L343" s="136"/>
      <c r="M343" s="136"/>
      <c r="N343" s="136"/>
      <c r="O343" s="136"/>
      <c r="P343" s="136"/>
      <c r="Q343" s="27"/>
      <c r="R343" s="136"/>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row>
    <row r="344" spans="1:44" ht="15.75" customHeight="1">
      <c r="A344" s="27"/>
      <c r="B344" s="27"/>
      <c r="C344" s="135"/>
      <c r="D344" s="27"/>
      <c r="E344" s="27"/>
      <c r="F344" s="135"/>
      <c r="G344" s="27"/>
      <c r="H344" s="136"/>
      <c r="I344" s="136"/>
      <c r="J344" s="136"/>
      <c r="K344" s="136"/>
      <c r="L344" s="136"/>
      <c r="M344" s="136"/>
      <c r="N344" s="136"/>
      <c r="O344" s="136"/>
      <c r="P344" s="136"/>
      <c r="Q344" s="27"/>
      <c r="R344" s="136"/>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row>
    <row r="345" spans="1:44" ht="15.75" customHeight="1">
      <c r="A345" s="27"/>
      <c r="B345" s="27"/>
      <c r="C345" s="135"/>
      <c r="D345" s="27"/>
      <c r="E345" s="27"/>
      <c r="F345" s="135"/>
      <c r="G345" s="27"/>
      <c r="H345" s="136"/>
      <c r="I345" s="136"/>
      <c r="J345" s="136"/>
      <c r="K345" s="136"/>
      <c r="L345" s="136"/>
      <c r="M345" s="136"/>
      <c r="N345" s="136"/>
      <c r="O345" s="136"/>
      <c r="P345" s="136"/>
      <c r="Q345" s="27"/>
      <c r="R345" s="136"/>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row>
    <row r="346" spans="1:44" ht="15.75" customHeight="1">
      <c r="A346" s="27"/>
      <c r="B346" s="27"/>
      <c r="C346" s="135"/>
      <c r="D346" s="27"/>
      <c r="E346" s="27"/>
      <c r="F346" s="135"/>
      <c r="G346" s="27"/>
      <c r="H346" s="136"/>
      <c r="I346" s="136"/>
      <c r="J346" s="136"/>
      <c r="K346" s="136"/>
      <c r="L346" s="136"/>
      <c r="M346" s="136"/>
      <c r="N346" s="136"/>
      <c r="O346" s="136"/>
      <c r="P346" s="136"/>
      <c r="Q346" s="27"/>
      <c r="R346" s="136"/>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row>
    <row r="347" spans="1:44" ht="15.75" customHeight="1">
      <c r="A347" s="27"/>
      <c r="B347" s="27"/>
      <c r="C347" s="135"/>
      <c r="D347" s="27"/>
      <c r="E347" s="27"/>
      <c r="F347" s="135"/>
      <c r="G347" s="27"/>
      <c r="H347" s="136"/>
      <c r="I347" s="136"/>
      <c r="J347" s="136"/>
      <c r="K347" s="136"/>
      <c r="L347" s="136"/>
      <c r="M347" s="136"/>
      <c r="N347" s="136"/>
      <c r="O347" s="136"/>
      <c r="P347" s="136"/>
      <c r="Q347" s="27"/>
      <c r="R347" s="136"/>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row>
    <row r="348" spans="1:44" ht="15.75" customHeight="1">
      <c r="A348" s="27"/>
      <c r="B348" s="27"/>
      <c r="C348" s="135"/>
      <c r="D348" s="27"/>
      <c r="E348" s="27"/>
      <c r="F348" s="135"/>
      <c r="G348" s="27"/>
      <c r="H348" s="136"/>
      <c r="I348" s="136"/>
      <c r="J348" s="136"/>
      <c r="K348" s="136"/>
      <c r="L348" s="136"/>
      <c r="M348" s="136"/>
      <c r="N348" s="136"/>
      <c r="O348" s="136"/>
      <c r="P348" s="136"/>
      <c r="Q348" s="27"/>
      <c r="R348" s="136"/>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row>
    <row r="349" spans="1:44" ht="15.75" customHeight="1">
      <c r="A349" s="27"/>
      <c r="B349" s="27"/>
      <c r="C349" s="135"/>
      <c r="D349" s="27"/>
      <c r="E349" s="27"/>
      <c r="F349" s="135"/>
      <c r="G349" s="27"/>
      <c r="H349" s="136"/>
      <c r="I349" s="136"/>
      <c r="J349" s="136"/>
      <c r="K349" s="136"/>
      <c r="L349" s="136"/>
      <c r="M349" s="136"/>
      <c r="N349" s="136"/>
      <c r="O349" s="136"/>
      <c r="P349" s="136"/>
      <c r="Q349" s="27"/>
      <c r="R349" s="136"/>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row>
    <row r="350" spans="1:44" ht="15.75" customHeight="1">
      <c r="A350" s="27"/>
      <c r="B350" s="27"/>
      <c r="C350" s="135"/>
      <c r="D350" s="27"/>
      <c r="E350" s="27"/>
      <c r="F350" s="135"/>
      <c r="G350" s="27"/>
      <c r="H350" s="136"/>
      <c r="I350" s="136"/>
      <c r="J350" s="136"/>
      <c r="K350" s="136"/>
      <c r="L350" s="136"/>
      <c r="M350" s="136"/>
      <c r="N350" s="136"/>
      <c r="O350" s="136"/>
      <c r="P350" s="136"/>
      <c r="Q350" s="27"/>
      <c r="R350" s="136"/>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row>
    <row r="351" spans="1:44" ht="15.75" customHeight="1">
      <c r="A351" s="27"/>
      <c r="B351" s="27"/>
      <c r="C351" s="135"/>
      <c r="D351" s="27"/>
      <c r="E351" s="27"/>
      <c r="F351" s="135"/>
      <c r="G351" s="27"/>
      <c r="H351" s="136"/>
      <c r="I351" s="136"/>
      <c r="J351" s="136"/>
      <c r="K351" s="136"/>
      <c r="L351" s="136"/>
      <c r="M351" s="136"/>
      <c r="N351" s="136"/>
      <c r="O351" s="136"/>
      <c r="P351" s="136"/>
      <c r="Q351" s="27"/>
      <c r="R351" s="136"/>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row>
    <row r="352" spans="1:44" ht="15.75" customHeight="1">
      <c r="A352" s="27"/>
      <c r="B352" s="27"/>
      <c r="C352" s="135"/>
      <c r="D352" s="27"/>
      <c r="E352" s="27"/>
      <c r="F352" s="135"/>
      <c r="G352" s="27"/>
      <c r="H352" s="136"/>
      <c r="I352" s="136"/>
      <c r="J352" s="136"/>
      <c r="K352" s="136"/>
      <c r="L352" s="136"/>
      <c r="M352" s="136"/>
      <c r="N352" s="136"/>
      <c r="O352" s="136"/>
      <c r="P352" s="136"/>
      <c r="Q352" s="27"/>
      <c r="R352" s="136"/>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row>
    <row r="353" spans="1:44" ht="15.75" customHeight="1">
      <c r="A353" s="27"/>
      <c r="B353" s="27"/>
      <c r="C353" s="135"/>
      <c r="D353" s="27"/>
      <c r="E353" s="27"/>
      <c r="F353" s="135"/>
      <c r="G353" s="27"/>
      <c r="H353" s="136"/>
      <c r="I353" s="136"/>
      <c r="J353" s="136"/>
      <c r="K353" s="136"/>
      <c r="L353" s="136"/>
      <c r="M353" s="136"/>
      <c r="N353" s="136"/>
      <c r="O353" s="136"/>
      <c r="P353" s="136"/>
      <c r="Q353" s="27"/>
      <c r="R353" s="136"/>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row>
    <row r="354" spans="1:44" ht="15.75" customHeight="1">
      <c r="A354" s="27"/>
      <c r="B354" s="27"/>
      <c r="C354" s="135"/>
      <c r="D354" s="27"/>
      <c r="E354" s="27"/>
      <c r="F354" s="135"/>
      <c r="G354" s="27"/>
      <c r="H354" s="136"/>
      <c r="I354" s="136"/>
      <c r="J354" s="136"/>
      <c r="K354" s="136"/>
      <c r="L354" s="136"/>
      <c r="M354" s="136"/>
      <c r="N354" s="136"/>
      <c r="O354" s="136"/>
      <c r="P354" s="136"/>
      <c r="Q354" s="27"/>
      <c r="R354" s="136"/>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row>
    <row r="355" spans="1:44" ht="15.75" customHeight="1">
      <c r="A355" s="27"/>
      <c r="B355" s="27"/>
      <c r="C355" s="135"/>
      <c r="D355" s="27"/>
      <c r="E355" s="27"/>
      <c r="F355" s="135"/>
      <c r="G355" s="27"/>
      <c r="H355" s="136"/>
      <c r="I355" s="136"/>
      <c r="J355" s="136"/>
      <c r="K355" s="136"/>
      <c r="L355" s="136"/>
      <c r="M355" s="136"/>
      <c r="N355" s="136"/>
      <c r="O355" s="136"/>
      <c r="P355" s="136"/>
      <c r="Q355" s="27"/>
      <c r="R355" s="136"/>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row>
    <row r="356" spans="1:44" ht="15.75" customHeight="1">
      <c r="A356" s="27"/>
      <c r="B356" s="27"/>
      <c r="C356" s="135"/>
      <c r="D356" s="27"/>
      <c r="E356" s="27"/>
      <c r="F356" s="135"/>
      <c r="G356" s="27"/>
      <c r="H356" s="136"/>
      <c r="I356" s="136"/>
      <c r="J356" s="136"/>
      <c r="K356" s="136"/>
      <c r="L356" s="136"/>
      <c r="M356" s="136"/>
      <c r="N356" s="136"/>
      <c r="O356" s="136"/>
      <c r="P356" s="136"/>
      <c r="Q356" s="27"/>
      <c r="R356" s="136"/>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row>
    <row r="357" spans="1:44" ht="15.75" customHeight="1">
      <c r="A357" s="27"/>
      <c r="B357" s="27"/>
      <c r="C357" s="135"/>
      <c r="D357" s="27"/>
      <c r="E357" s="27"/>
      <c r="F357" s="135"/>
      <c r="G357" s="27"/>
      <c r="H357" s="136"/>
      <c r="I357" s="136"/>
      <c r="J357" s="136"/>
      <c r="K357" s="136"/>
      <c r="L357" s="136"/>
      <c r="M357" s="136"/>
      <c r="N357" s="136"/>
      <c r="O357" s="136"/>
      <c r="P357" s="136"/>
      <c r="Q357" s="27"/>
      <c r="R357" s="136"/>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row>
    <row r="358" spans="1:44" ht="15.75" customHeight="1">
      <c r="A358" s="27"/>
      <c r="B358" s="27"/>
      <c r="C358" s="135"/>
      <c r="D358" s="27"/>
      <c r="E358" s="27"/>
      <c r="F358" s="135"/>
      <c r="G358" s="27"/>
      <c r="H358" s="136"/>
      <c r="I358" s="136"/>
      <c r="J358" s="136"/>
      <c r="K358" s="136"/>
      <c r="L358" s="136"/>
      <c r="M358" s="136"/>
      <c r="N358" s="136"/>
      <c r="O358" s="136"/>
      <c r="P358" s="136"/>
      <c r="Q358" s="27"/>
      <c r="R358" s="136"/>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row>
    <row r="359" spans="1:44" ht="15.75" customHeight="1">
      <c r="A359" s="27"/>
      <c r="B359" s="27"/>
      <c r="C359" s="135"/>
      <c r="D359" s="27"/>
      <c r="E359" s="27"/>
      <c r="F359" s="135"/>
      <c r="G359" s="27"/>
      <c r="H359" s="136"/>
      <c r="I359" s="136"/>
      <c r="J359" s="136"/>
      <c r="K359" s="136"/>
      <c r="L359" s="136"/>
      <c r="M359" s="136"/>
      <c r="N359" s="136"/>
      <c r="O359" s="136"/>
      <c r="P359" s="136"/>
      <c r="Q359" s="27"/>
      <c r="R359" s="136"/>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row>
    <row r="360" spans="1:44" ht="15.75" customHeight="1">
      <c r="A360" s="27"/>
      <c r="B360" s="27"/>
      <c r="C360" s="135"/>
      <c r="D360" s="27"/>
      <c r="E360" s="27"/>
      <c r="F360" s="135"/>
      <c r="G360" s="27"/>
      <c r="H360" s="136"/>
      <c r="I360" s="136"/>
      <c r="J360" s="136"/>
      <c r="K360" s="136"/>
      <c r="L360" s="136"/>
      <c r="M360" s="136"/>
      <c r="N360" s="136"/>
      <c r="O360" s="136"/>
      <c r="P360" s="136"/>
      <c r="Q360" s="27"/>
      <c r="R360" s="136"/>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row>
    <row r="361" spans="1:44" ht="15.75" customHeight="1">
      <c r="A361" s="27"/>
      <c r="B361" s="27"/>
      <c r="C361" s="135"/>
      <c r="D361" s="27"/>
      <c r="E361" s="27"/>
      <c r="F361" s="135"/>
      <c r="G361" s="27"/>
      <c r="H361" s="136"/>
      <c r="I361" s="136"/>
      <c r="J361" s="136"/>
      <c r="K361" s="136"/>
      <c r="L361" s="136"/>
      <c r="M361" s="136"/>
      <c r="N361" s="136"/>
      <c r="O361" s="136"/>
      <c r="P361" s="136"/>
      <c r="Q361" s="27"/>
      <c r="R361" s="136"/>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row>
    <row r="362" spans="1:44" ht="15.75" customHeight="1">
      <c r="A362" s="27"/>
      <c r="B362" s="27"/>
      <c r="C362" s="135"/>
      <c r="D362" s="27"/>
      <c r="E362" s="27"/>
      <c r="F362" s="135"/>
      <c r="G362" s="27"/>
      <c r="H362" s="136"/>
      <c r="I362" s="136"/>
      <c r="J362" s="136"/>
      <c r="K362" s="136"/>
      <c r="L362" s="136"/>
      <c r="M362" s="136"/>
      <c r="N362" s="136"/>
      <c r="O362" s="136"/>
      <c r="P362" s="136"/>
      <c r="Q362" s="27"/>
      <c r="R362" s="136"/>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row>
    <row r="363" spans="1:44" ht="15.75" customHeight="1">
      <c r="A363" s="27"/>
      <c r="B363" s="27"/>
      <c r="C363" s="135"/>
      <c r="D363" s="27"/>
      <c r="E363" s="27"/>
      <c r="F363" s="135"/>
      <c r="G363" s="27"/>
      <c r="H363" s="136"/>
      <c r="I363" s="136"/>
      <c r="J363" s="136"/>
      <c r="K363" s="136"/>
      <c r="L363" s="136"/>
      <c r="M363" s="136"/>
      <c r="N363" s="136"/>
      <c r="O363" s="136"/>
      <c r="P363" s="136"/>
      <c r="Q363" s="27"/>
      <c r="R363" s="136"/>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row>
    <row r="364" spans="1:44" ht="15.75" customHeight="1">
      <c r="A364" s="27"/>
      <c r="B364" s="27"/>
      <c r="C364" s="135"/>
      <c r="D364" s="27"/>
      <c r="E364" s="27"/>
      <c r="F364" s="135"/>
      <c r="G364" s="27"/>
      <c r="H364" s="136"/>
      <c r="I364" s="136"/>
      <c r="J364" s="136"/>
      <c r="K364" s="136"/>
      <c r="L364" s="136"/>
      <c r="M364" s="136"/>
      <c r="N364" s="136"/>
      <c r="O364" s="136"/>
      <c r="P364" s="136"/>
      <c r="Q364" s="27"/>
      <c r="R364" s="136"/>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row>
    <row r="365" spans="1:44" ht="15.75" customHeight="1">
      <c r="A365" s="27"/>
      <c r="B365" s="27"/>
      <c r="C365" s="135"/>
      <c r="D365" s="27"/>
      <c r="E365" s="27"/>
      <c r="F365" s="135"/>
      <c r="G365" s="27"/>
      <c r="H365" s="136"/>
      <c r="I365" s="136"/>
      <c r="J365" s="136"/>
      <c r="K365" s="136"/>
      <c r="L365" s="136"/>
      <c r="M365" s="136"/>
      <c r="N365" s="136"/>
      <c r="O365" s="136"/>
      <c r="P365" s="136"/>
      <c r="Q365" s="27"/>
      <c r="R365" s="136"/>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row>
    <row r="366" spans="1:44" ht="15.75" customHeight="1">
      <c r="A366" s="27"/>
      <c r="B366" s="27"/>
      <c r="C366" s="135"/>
      <c r="D366" s="27"/>
      <c r="E366" s="27"/>
      <c r="F366" s="135"/>
      <c r="G366" s="27"/>
      <c r="H366" s="136"/>
      <c r="I366" s="136"/>
      <c r="J366" s="136"/>
      <c r="K366" s="136"/>
      <c r="L366" s="136"/>
      <c r="M366" s="136"/>
      <c r="N366" s="136"/>
      <c r="O366" s="136"/>
      <c r="P366" s="136"/>
      <c r="Q366" s="27"/>
      <c r="R366" s="136"/>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row>
    <row r="367" spans="1:44" ht="15.75" customHeight="1">
      <c r="A367" s="27"/>
      <c r="B367" s="27"/>
      <c r="C367" s="135"/>
      <c r="D367" s="27"/>
      <c r="E367" s="27"/>
      <c r="F367" s="135"/>
      <c r="G367" s="27"/>
      <c r="H367" s="136"/>
      <c r="I367" s="136"/>
      <c r="J367" s="136"/>
      <c r="K367" s="136"/>
      <c r="L367" s="136"/>
      <c r="M367" s="136"/>
      <c r="N367" s="136"/>
      <c r="O367" s="136"/>
      <c r="P367" s="136"/>
      <c r="Q367" s="27"/>
      <c r="R367" s="136"/>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row>
    <row r="368" spans="1:44" ht="15.75" customHeight="1">
      <c r="A368" s="27"/>
      <c r="B368" s="27"/>
      <c r="C368" s="135"/>
      <c r="D368" s="27"/>
      <c r="E368" s="27"/>
      <c r="F368" s="135"/>
      <c r="G368" s="27"/>
      <c r="H368" s="136"/>
      <c r="I368" s="136"/>
      <c r="J368" s="136"/>
      <c r="K368" s="136"/>
      <c r="L368" s="136"/>
      <c r="M368" s="136"/>
      <c r="N368" s="136"/>
      <c r="O368" s="136"/>
      <c r="P368" s="136"/>
      <c r="Q368" s="27"/>
      <c r="R368" s="136"/>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row>
    <row r="369" spans="1:44" ht="15.75" customHeight="1">
      <c r="A369" s="27"/>
      <c r="B369" s="27"/>
      <c r="C369" s="135"/>
      <c r="D369" s="27"/>
      <c r="E369" s="27"/>
      <c r="F369" s="135"/>
      <c r="G369" s="27"/>
      <c r="H369" s="136"/>
      <c r="I369" s="136"/>
      <c r="J369" s="136"/>
      <c r="K369" s="136"/>
      <c r="L369" s="136"/>
      <c r="M369" s="136"/>
      <c r="N369" s="136"/>
      <c r="O369" s="136"/>
      <c r="P369" s="136"/>
      <c r="Q369" s="27"/>
      <c r="R369" s="136"/>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row>
    <row r="370" spans="1:44" ht="15.75" customHeight="1">
      <c r="A370" s="27"/>
      <c r="B370" s="27"/>
      <c r="C370" s="135"/>
      <c r="D370" s="27"/>
      <c r="E370" s="27"/>
      <c r="F370" s="135"/>
      <c r="G370" s="27"/>
      <c r="H370" s="136"/>
      <c r="I370" s="136"/>
      <c r="J370" s="136"/>
      <c r="K370" s="136"/>
      <c r="L370" s="136"/>
      <c r="M370" s="136"/>
      <c r="N370" s="136"/>
      <c r="O370" s="136"/>
      <c r="P370" s="136"/>
      <c r="Q370" s="27"/>
      <c r="R370" s="136"/>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row>
    <row r="371" spans="1:44" ht="15.75" customHeight="1">
      <c r="A371" s="27"/>
      <c r="B371" s="27"/>
      <c r="C371" s="135"/>
      <c r="D371" s="27"/>
      <c r="E371" s="27"/>
      <c r="F371" s="135"/>
      <c r="G371" s="27"/>
      <c r="H371" s="136"/>
      <c r="I371" s="136"/>
      <c r="J371" s="136"/>
      <c r="K371" s="136"/>
      <c r="L371" s="136"/>
      <c r="M371" s="136"/>
      <c r="N371" s="136"/>
      <c r="O371" s="136"/>
      <c r="P371" s="136"/>
      <c r="Q371" s="27"/>
      <c r="R371" s="136"/>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row>
    <row r="372" spans="1:44" ht="15.75" customHeight="1">
      <c r="A372" s="27"/>
      <c r="B372" s="27"/>
      <c r="C372" s="135"/>
      <c r="D372" s="27"/>
      <c r="E372" s="27"/>
      <c r="F372" s="135"/>
      <c r="G372" s="27"/>
      <c r="H372" s="136"/>
      <c r="I372" s="136"/>
      <c r="J372" s="136"/>
      <c r="K372" s="136"/>
      <c r="L372" s="136"/>
      <c r="M372" s="136"/>
      <c r="N372" s="136"/>
      <c r="O372" s="136"/>
      <c r="P372" s="136"/>
      <c r="Q372" s="27"/>
      <c r="R372" s="136"/>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row>
    <row r="373" spans="1:44" ht="15.75" customHeight="1">
      <c r="A373" s="27"/>
      <c r="B373" s="27"/>
      <c r="C373" s="135"/>
      <c r="D373" s="27"/>
      <c r="E373" s="27"/>
      <c r="F373" s="135"/>
      <c r="G373" s="27"/>
      <c r="H373" s="136"/>
      <c r="I373" s="136"/>
      <c r="J373" s="136"/>
      <c r="K373" s="136"/>
      <c r="L373" s="136"/>
      <c r="M373" s="136"/>
      <c r="N373" s="136"/>
      <c r="O373" s="136"/>
      <c r="P373" s="136"/>
      <c r="Q373" s="27"/>
      <c r="R373" s="136"/>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row>
    <row r="374" spans="1:44" ht="15.75" customHeight="1">
      <c r="A374" s="27"/>
      <c r="B374" s="27"/>
      <c r="C374" s="135"/>
      <c r="D374" s="27"/>
      <c r="E374" s="27"/>
      <c r="F374" s="135"/>
      <c r="G374" s="27"/>
      <c r="H374" s="136"/>
      <c r="I374" s="136"/>
      <c r="J374" s="136"/>
      <c r="K374" s="136"/>
      <c r="L374" s="136"/>
      <c r="M374" s="136"/>
      <c r="N374" s="136"/>
      <c r="O374" s="136"/>
      <c r="P374" s="136"/>
      <c r="Q374" s="27"/>
      <c r="R374" s="136"/>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row>
    <row r="375" spans="1:44" ht="15.75" customHeight="1">
      <c r="A375" s="27"/>
      <c r="B375" s="27"/>
      <c r="C375" s="135"/>
      <c r="D375" s="27"/>
      <c r="E375" s="27"/>
      <c r="F375" s="135"/>
      <c r="G375" s="27"/>
      <c r="H375" s="136"/>
      <c r="I375" s="136"/>
      <c r="J375" s="136"/>
      <c r="K375" s="136"/>
      <c r="L375" s="136"/>
      <c r="M375" s="136"/>
      <c r="N375" s="136"/>
      <c r="O375" s="136"/>
      <c r="P375" s="136"/>
      <c r="Q375" s="27"/>
      <c r="R375" s="136"/>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row>
    <row r="376" spans="1:44" ht="15.75" customHeight="1">
      <c r="A376" s="27"/>
      <c r="B376" s="27"/>
      <c r="C376" s="135"/>
      <c r="D376" s="27"/>
      <c r="E376" s="27"/>
      <c r="F376" s="135"/>
      <c r="G376" s="27"/>
      <c r="H376" s="136"/>
      <c r="I376" s="136"/>
      <c r="J376" s="136"/>
      <c r="K376" s="136"/>
      <c r="L376" s="136"/>
      <c r="M376" s="136"/>
      <c r="N376" s="136"/>
      <c r="O376" s="136"/>
      <c r="P376" s="136"/>
      <c r="Q376" s="27"/>
      <c r="R376" s="136"/>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row>
    <row r="377" spans="1:44" ht="15.75" customHeight="1">
      <c r="A377" s="27"/>
      <c r="B377" s="27"/>
      <c r="C377" s="135"/>
      <c r="D377" s="27"/>
      <c r="E377" s="27"/>
      <c r="F377" s="135"/>
      <c r="G377" s="27"/>
      <c r="H377" s="136"/>
      <c r="I377" s="136"/>
      <c r="J377" s="136"/>
      <c r="K377" s="136"/>
      <c r="L377" s="136"/>
      <c r="M377" s="136"/>
      <c r="N377" s="136"/>
      <c r="O377" s="136"/>
      <c r="P377" s="136"/>
      <c r="Q377" s="27"/>
      <c r="R377" s="136"/>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row>
    <row r="378" spans="1:44" ht="15.75" customHeight="1">
      <c r="A378" s="27"/>
      <c r="B378" s="27"/>
      <c r="C378" s="135"/>
      <c r="D378" s="27"/>
      <c r="E378" s="27"/>
      <c r="F378" s="135"/>
      <c r="G378" s="27"/>
      <c r="H378" s="136"/>
      <c r="I378" s="136"/>
      <c r="J378" s="136"/>
      <c r="K378" s="136"/>
      <c r="L378" s="136"/>
      <c r="M378" s="136"/>
      <c r="N378" s="136"/>
      <c r="O378" s="136"/>
      <c r="P378" s="136"/>
      <c r="Q378" s="27"/>
      <c r="R378" s="136"/>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row>
    <row r="379" spans="1:44" ht="15.75" customHeight="1">
      <c r="A379" s="27"/>
      <c r="B379" s="27"/>
      <c r="C379" s="135"/>
      <c r="D379" s="27"/>
      <c r="E379" s="27"/>
      <c r="F379" s="135"/>
      <c r="G379" s="27"/>
      <c r="H379" s="136"/>
      <c r="I379" s="136"/>
      <c r="J379" s="136"/>
      <c r="K379" s="136"/>
      <c r="L379" s="136"/>
      <c r="M379" s="136"/>
      <c r="N379" s="136"/>
      <c r="O379" s="136"/>
      <c r="P379" s="136"/>
      <c r="Q379" s="27"/>
      <c r="R379" s="136"/>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row>
    <row r="380" spans="1:44" ht="15.75" customHeight="1">
      <c r="A380" s="27"/>
      <c r="B380" s="27"/>
      <c r="C380" s="135"/>
      <c r="D380" s="27"/>
      <c r="E380" s="27"/>
      <c r="F380" s="135"/>
      <c r="G380" s="27"/>
      <c r="H380" s="136"/>
      <c r="I380" s="136"/>
      <c r="J380" s="136"/>
      <c r="K380" s="136"/>
      <c r="L380" s="136"/>
      <c r="M380" s="136"/>
      <c r="N380" s="136"/>
      <c r="O380" s="136"/>
      <c r="P380" s="136"/>
      <c r="Q380" s="27"/>
      <c r="R380" s="136"/>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row>
    <row r="381" spans="1:44" ht="15.75" customHeight="1">
      <c r="A381" s="27"/>
      <c r="B381" s="27"/>
      <c r="C381" s="135"/>
      <c r="D381" s="27"/>
      <c r="E381" s="27"/>
      <c r="F381" s="135"/>
      <c r="G381" s="27"/>
      <c r="H381" s="136"/>
      <c r="I381" s="136"/>
      <c r="J381" s="136"/>
      <c r="K381" s="136"/>
      <c r="L381" s="136"/>
      <c r="M381" s="136"/>
      <c r="N381" s="136"/>
      <c r="O381" s="136"/>
      <c r="P381" s="136"/>
      <c r="Q381" s="27"/>
      <c r="R381" s="136"/>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row>
    <row r="382" spans="1:44" ht="15.75" customHeight="1">
      <c r="A382" s="27"/>
      <c r="B382" s="27"/>
      <c r="C382" s="135"/>
      <c r="D382" s="27"/>
      <c r="E382" s="27"/>
      <c r="F382" s="135"/>
      <c r="G382" s="27"/>
      <c r="H382" s="136"/>
      <c r="I382" s="136"/>
      <c r="J382" s="136"/>
      <c r="K382" s="136"/>
      <c r="L382" s="136"/>
      <c r="M382" s="136"/>
      <c r="N382" s="136"/>
      <c r="O382" s="136"/>
      <c r="P382" s="136"/>
      <c r="Q382" s="27"/>
      <c r="R382" s="136"/>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row>
    <row r="383" spans="1:44" ht="15.75" customHeight="1">
      <c r="A383" s="27"/>
      <c r="B383" s="27"/>
      <c r="C383" s="135"/>
      <c r="D383" s="27"/>
      <c r="E383" s="27"/>
      <c r="F383" s="135"/>
      <c r="G383" s="27"/>
      <c r="H383" s="136"/>
      <c r="I383" s="136"/>
      <c r="J383" s="136"/>
      <c r="K383" s="136"/>
      <c r="L383" s="136"/>
      <c r="M383" s="136"/>
      <c r="N383" s="136"/>
      <c r="O383" s="136"/>
      <c r="P383" s="136"/>
      <c r="Q383" s="27"/>
      <c r="R383" s="136"/>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row>
    <row r="384" spans="1:44" ht="15.75" customHeight="1">
      <c r="A384" s="27"/>
      <c r="B384" s="27"/>
      <c r="C384" s="135"/>
      <c r="D384" s="27"/>
      <c r="E384" s="27"/>
      <c r="F384" s="135"/>
      <c r="G384" s="27"/>
      <c r="H384" s="136"/>
      <c r="I384" s="136"/>
      <c r="J384" s="136"/>
      <c r="K384" s="136"/>
      <c r="L384" s="136"/>
      <c r="M384" s="136"/>
      <c r="N384" s="136"/>
      <c r="O384" s="136"/>
      <c r="P384" s="136"/>
      <c r="Q384" s="27"/>
      <c r="R384" s="136"/>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row>
    <row r="385" spans="1:44" ht="15.75" customHeight="1">
      <c r="A385" s="27"/>
      <c r="B385" s="27"/>
      <c r="C385" s="135"/>
      <c r="D385" s="27"/>
      <c r="E385" s="27"/>
      <c r="F385" s="135"/>
      <c r="G385" s="27"/>
      <c r="H385" s="136"/>
      <c r="I385" s="136"/>
      <c r="J385" s="136"/>
      <c r="K385" s="136"/>
      <c r="L385" s="136"/>
      <c r="M385" s="136"/>
      <c r="N385" s="136"/>
      <c r="O385" s="136"/>
      <c r="P385" s="136"/>
      <c r="Q385" s="27"/>
      <c r="R385" s="136"/>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row>
    <row r="386" spans="1:44" ht="15.75" customHeight="1">
      <c r="A386" s="27"/>
      <c r="B386" s="27"/>
      <c r="C386" s="135"/>
      <c r="D386" s="27"/>
      <c r="E386" s="27"/>
      <c r="F386" s="135"/>
      <c r="G386" s="27"/>
      <c r="H386" s="136"/>
      <c r="I386" s="136"/>
      <c r="J386" s="136"/>
      <c r="K386" s="136"/>
      <c r="L386" s="136"/>
      <c r="M386" s="136"/>
      <c r="N386" s="136"/>
      <c r="O386" s="136"/>
      <c r="P386" s="136"/>
      <c r="Q386" s="27"/>
      <c r="R386" s="136"/>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row>
    <row r="387" spans="1:44" ht="15.75" customHeight="1">
      <c r="A387" s="27"/>
      <c r="B387" s="27"/>
      <c r="C387" s="135"/>
      <c r="D387" s="27"/>
      <c r="E387" s="27"/>
      <c r="F387" s="135"/>
      <c r="G387" s="27"/>
      <c r="H387" s="136"/>
      <c r="I387" s="136"/>
      <c r="J387" s="136"/>
      <c r="K387" s="136"/>
      <c r="L387" s="136"/>
      <c r="M387" s="136"/>
      <c r="N387" s="136"/>
      <c r="O387" s="136"/>
      <c r="P387" s="136"/>
      <c r="Q387" s="27"/>
      <c r="R387" s="136"/>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row>
    <row r="388" spans="1:44" ht="15.75" customHeight="1">
      <c r="A388" s="27"/>
      <c r="B388" s="27"/>
      <c r="C388" s="135"/>
      <c r="D388" s="27"/>
      <c r="E388" s="27"/>
      <c r="F388" s="135"/>
      <c r="G388" s="27"/>
      <c r="H388" s="136"/>
      <c r="I388" s="136"/>
      <c r="J388" s="136"/>
      <c r="K388" s="136"/>
      <c r="L388" s="136"/>
      <c r="M388" s="136"/>
      <c r="N388" s="136"/>
      <c r="O388" s="136"/>
      <c r="P388" s="136"/>
      <c r="Q388" s="27"/>
      <c r="R388" s="136"/>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row>
    <row r="389" spans="1:44" ht="15.75" customHeight="1">
      <c r="A389" s="27"/>
      <c r="B389" s="27"/>
      <c r="C389" s="135"/>
      <c r="D389" s="27"/>
      <c r="E389" s="27"/>
      <c r="F389" s="135"/>
      <c r="G389" s="27"/>
      <c r="H389" s="136"/>
      <c r="I389" s="136"/>
      <c r="J389" s="136"/>
      <c r="K389" s="136"/>
      <c r="L389" s="136"/>
      <c r="M389" s="136"/>
      <c r="N389" s="136"/>
      <c r="O389" s="136"/>
      <c r="P389" s="136"/>
      <c r="Q389" s="27"/>
      <c r="R389" s="136"/>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row>
    <row r="390" spans="1:44" ht="15.75" customHeight="1">
      <c r="A390" s="27"/>
      <c r="B390" s="27"/>
      <c r="C390" s="135"/>
      <c r="D390" s="27"/>
      <c r="E390" s="27"/>
      <c r="F390" s="135"/>
      <c r="G390" s="27"/>
      <c r="H390" s="136"/>
      <c r="I390" s="136"/>
      <c r="J390" s="136"/>
      <c r="K390" s="136"/>
      <c r="L390" s="136"/>
      <c r="M390" s="136"/>
      <c r="N390" s="136"/>
      <c r="O390" s="136"/>
      <c r="P390" s="136"/>
      <c r="Q390" s="27"/>
      <c r="R390" s="136"/>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row>
    <row r="391" spans="1:44" ht="15.75" customHeight="1">
      <c r="A391" s="27"/>
      <c r="B391" s="27"/>
      <c r="C391" s="135"/>
      <c r="D391" s="27"/>
      <c r="E391" s="27"/>
      <c r="F391" s="135"/>
      <c r="G391" s="27"/>
      <c r="H391" s="136"/>
      <c r="I391" s="136"/>
      <c r="J391" s="136"/>
      <c r="K391" s="136"/>
      <c r="L391" s="136"/>
      <c r="M391" s="136"/>
      <c r="N391" s="136"/>
      <c r="O391" s="136"/>
      <c r="P391" s="136"/>
      <c r="Q391" s="27"/>
      <c r="R391" s="136"/>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row>
    <row r="392" spans="1:44" ht="15.75" customHeight="1">
      <c r="A392" s="27"/>
      <c r="B392" s="27"/>
      <c r="C392" s="135"/>
      <c r="D392" s="27"/>
      <c r="E392" s="27"/>
      <c r="F392" s="135"/>
      <c r="G392" s="27"/>
      <c r="H392" s="136"/>
      <c r="I392" s="136"/>
      <c r="J392" s="136"/>
      <c r="K392" s="136"/>
      <c r="L392" s="136"/>
      <c r="M392" s="136"/>
      <c r="N392" s="136"/>
      <c r="O392" s="136"/>
      <c r="P392" s="136"/>
      <c r="Q392" s="27"/>
      <c r="R392" s="136"/>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row>
    <row r="393" spans="1:44" ht="15.75" customHeight="1">
      <c r="A393" s="27"/>
      <c r="B393" s="27"/>
      <c r="C393" s="135"/>
      <c r="D393" s="27"/>
      <c r="E393" s="27"/>
      <c r="F393" s="135"/>
      <c r="G393" s="27"/>
      <c r="H393" s="136"/>
      <c r="I393" s="136"/>
      <c r="J393" s="136"/>
      <c r="K393" s="136"/>
      <c r="L393" s="136"/>
      <c r="M393" s="136"/>
      <c r="N393" s="136"/>
      <c r="O393" s="136"/>
      <c r="P393" s="136"/>
      <c r="Q393" s="27"/>
      <c r="R393" s="136"/>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row>
    <row r="394" spans="1:44" ht="15.75" customHeight="1">
      <c r="A394" s="27"/>
      <c r="B394" s="27"/>
      <c r="C394" s="135"/>
      <c r="D394" s="27"/>
      <c r="E394" s="27"/>
      <c r="F394" s="135"/>
      <c r="G394" s="27"/>
      <c r="H394" s="136"/>
      <c r="I394" s="136"/>
      <c r="J394" s="136"/>
      <c r="K394" s="136"/>
      <c r="L394" s="136"/>
      <c r="M394" s="136"/>
      <c r="N394" s="136"/>
      <c r="O394" s="136"/>
      <c r="P394" s="136"/>
      <c r="Q394" s="27"/>
      <c r="R394" s="136"/>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row>
    <row r="395" spans="1:44" ht="15.75" customHeight="1">
      <c r="A395" s="27"/>
      <c r="B395" s="27"/>
      <c r="C395" s="135"/>
      <c r="D395" s="27"/>
      <c r="E395" s="27"/>
      <c r="F395" s="135"/>
      <c r="G395" s="27"/>
      <c r="H395" s="136"/>
      <c r="I395" s="136"/>
      <c r="J395" s="136"/>
      <c r="K395" s="136"/>
      <c r="L395" s="136"/>
      <c r="M395" s="136"/>
      <c r="N395" s="136"/>
      <c r="O395" s="136"/>
      <c r="P395" s="136"/>
      <c r="Q395" s="27"/>
      <c r="R395" s="136"/>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row>
    <row r="396" spans="1:44" ht="15.75" customHeight="1">
      <c r="A396" s="27"/>
      <c r="B396" s="27"/>
      <c r="C396" s="135"/>
      <c r="D396" s="27"/>
      <c r="E396" s="27"/>
      <c r="F396" s="135"/>
      <c r="G396" s="27"/>
      <c r="H396" s="136"/>
      <c r="I396" s="136"/>
      <c r="J396" s="136"/>
      <c r="K396" s="136"/>
      <c r="L396" s="136"/>
      <c r="M396" s="136"/>
      <c r="N396" s="136"/>
      <c r="O396" s="136"/>
      <c r="P396" s="136"/>
      <c r="Q396" s="27"/>
      <c r="R396" s="136"/>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row>
    <row r="397" spans="1:44" ht="15.75" customHeight="1">
      <c r="A397" s="27"/>
      <c r="B397" s="27"/>
      <c r="C397" s="135"/>
      <c r="D397" s="27"/>
      <c r="E397" s="27"/>
      <c r="F397" s="135"/>
      <c r="G397" s="27"/>
      <c r="H397" s="136"/>
      <c r="I397" s="136"/>
      <c r="J397" s="136"/>
      <c r="K397" s="136"/>
      <c r="L397" s="136"/>
      <c r="M397" s="136"/>
      <c r="N397" s="136"/>
      <c r="O397" s="136"/>
      <c r="P397" s="136"/>
      <c r="Q397" s="27"/>
      <c r="R397" s="136"/>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row>
    <row r="398" spans="1:44" ht="15.75" customHeight="1">
      <c r="A398" s="27"/>
      <c r="B398" s="27"/>
      <c r="C398" s="135"/>
      <c r="D398" s="27"/>
      <c r="E398" s="27"/>
      <c r="F398" s="135"/>
      <c r="G398" s="27"/>
      <c r="H398" s="136"/>
      <c r="I398" s="136"/>
      <c r="J398" s="136"/>
      <c r="K398" s="136"/>
      <c r="L398" s="136"/>
      <c r="M398" s="136"/>
      <c r="N398" s="136"/>
      <c r="O398" s="136"/>
      <c r="P398" s="136"/>
      <c r="Q398" s="27"/>
      <c r="R398" s="136"/>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row>
    <row r="399" spans="1:44" ht="15.75" customHeight="1">
      <c r="A399" s="27"/>
      <c r="B399" s="27"/>
      <c r="C399" s="135"/>
      <c r="D399" s="27"/>
      <c r="E399" s="27"/>
      <c r="F399" s="135"/>
      <c r="G399" s="27"/>
      <c r="H399" s="136"/>
      <c r="I399" s="136"/>
      <c r="J399" s="136"/>
      <c r="K399" s="136"/>
      <c r="L399" s="136"/>
      <c r="M399" s="136"/>
      <c r="N399" s="136"/>
      <c r="O399" s="136"/>
      <c r="P399" s="136"/>
      <c r="Q399" s="27"/>
      <c r="R399" s="136"/>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row>
    <row r="400" spans="1:44" ht="15.75" customHeight="1">
      <c r="A400" s="27"/>
      <c r="B400" s="27"/>
      <c r="C400" s="135"/>
      <c r="D400" s="27"/>
      <c r="E400" s="27"/>
      <c r="F400" s="135"/>
      <c r="G400" s="27"/>
      <c r="H400" s="136"/>
      <c r="I400" s="136"/>
      <c r="J400" s="136"/>
      <c r="K400" s="136"/>
      <c r="L400" s="136"/>
      <c r="M400" s="136"/>
      <c r="N400" s="136"/>
      <c r="O400" s="136"/>
      <c r="P400" s="136"/>
      <c r="Q400" s="27"/>
      <c r="R400" s="136"/>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row>
    <row r="401" spans="1:44" ht="15.75" customHeight="1">
      <c r="A401" s="27"/>
      <c r="B401" s="27"/>
      <c r="C401" s="135"/>
      <c r="D401" s="27"/>
      <c r="E401" s="27"/>
      <c r="F401" s="135"/>
      <c r="G401" s="27"/>
      <c r="H401" s="136"/>
      <c r="I401" s="136"/>
      <c r="J401" s="136"/>
      <c r="K401" s="136"/>
      <c r="L401" s="136"/>
      <c r="M401" s="136"/>
      <c r="N401" s="136"/>
      <c r="O401" s="136"/>
      <c r="P401" s="136"/>
      <c r="Q401" s="27"/>
      <c r="R401" s="136"/>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row>
    <row r="402" spans="1:44" ht="15.75" customHeight="1">
      <c r="A402" s="27"/>
      <c r="B402" s="27"/>
      <c r="C402" s="135"/>
      <c r="D402" s="27"/>
      <c r="E402" s="27"/>
      <c r="F402" s="135"/>
      <c r="G402" s="27"/>
      <c r="H402" s="136"/>
      <c r="I402" s="136"/>
      <c r="J402" s="136"/>
      <c r="K402" s="136"/>
      <c r="L402" s="136"/>
      <c r="M402" s="136"/>
      <c r="N402" s="136"/>
      <c r="O402" s="136"/>
      <c r="P402" s="136"/>
      <c r="Q402" s="27"/>
      <c r="R402" s="136"/>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row>
    <row r="403" spans="1:44" ht="15.75" customHeight="1">
      <c r="A403" s="27"/>
      <c r="B403" s="27"/>
      <c r="C403" s="135"/>
      <c r="D403" s="27"/>
      <c r="E403" s="27"/>
      <c r="F403" s="135"/>
      <c r="G403" s="27"/>
      <c r="H403" s="136"/>
      <c r="I403" s="136"/>
      <c r="J403" s="136"/>
      <c r="K403" s="136"/>
      <c r="L403" s="136"/>
      <c r="M403" s="136"/>
      <c r="N403" s="136"/>
      <c r="O403" s="136"/>
      <c r="P403" s="136"/>
      <c r="Q403" s="27"/>
      <c r="R403" s="136"/>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row>
    <row r="404" spans="1:44" ht="15.75" customHeight="1">
      <c r="A404" s="27"/>
      <c r="B404" s="27"/>
      <c r="C404" s="135"/>
      <c r="D404" s="27"/>
      <c r="E404" s="27"/>
      <c r="F404" s="135"/>
      <c r="G404" s="27"/>
      <c r="H404" s="136"/>
      <c r="I404" s="136"/>
      <c r="J404" s="136"/>
      <c r="K404" s="136"/>
      <c r="L404" s="136"/>
      <c r="M404" s="136"/>
      <c r="N404" s="136"/>
      <c r="O404" s="136"/>
      <c r="P404" s="136"/>
      <c r="Q404" s="27"/>
      <c r="R404" s="136"/>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row>
    <row r="405" spans="1:44" ht="15.75" customHeight="1">
      <c r="A405" s="27"/>
      <c r="B405" s="27"/>
      <c r="C405" s="135"/>
      <c r="D405" s="27"/>
      <c r="E405" s="27"/>
      <c r="F405" s="135"/>
      <c r="G405" s="27"/>
      <c r="H405" s="136"/>
      <c r="I405" s="136"/>
      <c r="J405" s="136"/>
      <c r="K405" s="136"/>
      <c r="L405" s="136"/>
      <c r="M405" s="136"/>
      <c r="N405" s="136"/>
      <c r="O405" s="136"/>
      <c r="P405" s="136"/>
      <c r="Q405" s="27"/>
      <c r="R405" s="136"/>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row>
    <row r="406" spans="1:44" ht="15.75" customHeight="1">
      <c r="A406" s="27"/>
      <c r="B406" s="27"/>
      <c r="C406" s="135"/>
      <c r="D406" s="27"/>
      <c r="E406" s="27"/>
      <c r="F406" s="135"/>
      <c r="G406" s="27"/>
      <c r="H406" s="136"/>
      <c r="I406" s="136"/>
      <c r="J406" s="136"/>
      <c r="K406" s="136"/>
      <c r="L406" s="136"/>
      <c r="M406" s="136"/>
      <c r="N406" s="136"/>
      <c r="O406" s="136"/>
      <c r="P406" s="136"/>
      <c r="Q406" s="27"/>
      <c r="R406" s="136"/>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row>
    <row r="407" spans="1:44" ht="15.75" customHeight="1">
      <c r="A407" s="27"/>
      <c r="B407" s="27"/>
      <c r="C407" s="135"/>
      <c r="D407" s="27"/>
      <c r="E407" s="27"/>
      <c r="F407" s="135"/>
      <c r="G407" s="27"/>
      <c r="H407" s="136"/>
      <c r="I407" s="136"/>
      <c r="J407" s="136"/>
      <c r="K407" s="136"/>
      <c r="L407" s="136"/>
      <c r="M407" s="136"/>
      <c r="N407" s="136"/>
      <c r="O407" s="136"/>
      <c r="P407" s="136"/>
      <c r="Q407" s="27"/>
      <c r="R407" s="136"/>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row>
    <row r="408" spans="1:44" ht="15.75" customHeight="1">
      <c r="A408" s="27"/>
      <c r="B408" s="27"/>
      <c r="C408" s="135"/>
      <c r="D408" s="27"/>
      <c r="E408" s="27"/>
      <c r="F408" s="135"/>
      <c r="G408" s="27"/>
      <c r="H408" s="136"/>
      <c r="I408" s="136"/>
      <c r="J408" s="136"/>
      <c r="K408" s="136"/>
      <c r="L408" s="136"/>
      <c r="M408" s="136"/>
      <c r="N408" s="136"/>
      <c r="O408" s="136"/>
      <c r="P408" s="136"/>
      <c r="Q408" s="27"/>
      <c r="R408" s="136"/>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row>
    <row r="409" spans="1:44" ht="15.75" customHeight="1">
      <c r="A409" s="27"/>
      <c r="B409" s="27"/>
      <c r="C409" s="135"/>
      <c r="D409" s="27"/>
      <c r="E409" s="27"/>
      <c r="F409" s="135"/>
      <c r="G409" s="27"/>
      <c r="H409" s="136"/>
      <c r="I409" s="136"/>
      <c r="J409" s="136"/>
      <c r="K409" s="136"/>
      <c r="L409" s="136"/>
      <c r="M409" s="136"/>
      <c r="N409" s="136"/>
      <c r="O409" s="136"/>
      <c r="P409" s="136"/>
      <c r="Q409" s="27"/>
      <c r="R409" s="136"/>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row>
    <row r="410" spans="1:44" ht="15.75" customHeight="1">
      <c r="A410" s="27"/>
      <c r="B410" s="27"/>
      <c r="C410" s="135"/>
      <c r="D410" s="27"/>
      <c r="E410" s="27"/>
      <c r="F410" s="135"/>
      <c r="G410" s="27"/>
      <c r="H410" s="136"/>
      <c r="I410" s="136"/>
      <c r="J410" s="136"/>
      <c r="K410" s="136"/>
      <c r="L410" s="136"/>
      <c r="M410" s="136"/>
      <c r="N410" s="136"/>
      <c r="O410" s="136"/>
      <c r="P410" s="136"/>
      <c r="Q410" s="27"/>
      <c r="R410" s="136"/>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row>
    <row r="411" spans="1:44" ht="15.75" customHeight="1">
      <c r="A411" s="27"/>
      <c r="B411" s="27"/>
      <c r="C411" s="135"/>
      <c r="D411" s="27"/>
      <c r="E411" s="27"/>
      <c r="F411" s="135"/>
      <c r="G411" s="27"/>
      <c r="H411" s="136"/>
      <c r="I411" s="136"/>
      <c r="J411" s="136"/>
      <c r="K411" s="136"/>
      <c r="L411" s="136"/>
      <c r="M411" s="136"/>
      <c r="N411" s="136"/>
      <c r="O411" s="136"/>
      <c r="P411" s="136"/>
      <c r="Q411" s="27"/>
      <c r="R411" s="136"/>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row>
    <row r="412" spans="1:44" ht="15.75" customHeight="1">
      <c r="A412" s="27"/>
      <c r="B412" s="27"/>
      <c r="C412" s="135"/>
      <c r="D412" s="27"/>
      <c r="E412" s="27"/>
      <c r="F412" s="135"/>
      <c r="G412" s="27"/>
      <c r="H412" s="136"/>
      <c r="I412" s="136"/>
      <c r="J412" s="136"/>
      <c r="K412" s="136"/>
      <c r="L412" s="136"/>
      <c r="M412" s="136"/>
      <c r="N412" s="136"/>
      <c r="O412" s="136"/>
      <c r="P412" s="136"/>
      <c r="Q412" s="27"/>
      <c r="R412" s="136"/>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row>
    <row r="413" spans="1:44" ht="15.75" customHeight="1">
      <c r="A413" s="27"/>
      <c r="B413" s="27"/>
      <c r="C413" s="135"/>
      <c r="D413" s="27"/>
      <c r="E413" s="27"/>
      <c r="F413" s="135"/>
      <c r="G413" s="27"/>
      <c r="H413" s="136"/>
      <c r="I413" s="136"/>
      <c r="J413" s="136"/>
      <c r="K413" s="136"/>
      <c r="L413" s="136"/>
      <c r="M413" s="136"/>
      <c r="N413" s="136"/>
      <c r="O413" s="136"/>
      <c r="P413" s="136"/>
      <c r="Q413" s="27"/>
      <c r="R413" s="136"/>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row>
    <row r="414" spans="1:44" ht="15.75" customHeight="1">
      <c r="A414" s="27"/>
      <c r="B414" s="27"/>
      <c r="C414" s="135"/>
      <c r="D414" s="27"/>
      <c r="E414" s="27"/>
      <c r="F414" s="135"/>
      <c r="G414" s="27"/>
      <c r="H414" s="136"/>
      <c r="I414" s="136"/>
      <c r="J414" s="136"/>
      <c r="K414" s="136"/>
      <c r="L414" s="136"/>
      <c r="M414" s="136"/>
      <c r="N414" s="136"/>
      <c r="O414" s="136"/>
      <c r="P414" s="136"/>
      <c r="Q414" s="27"/>
      <c r="R414" s="136"/>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row>
    <row r="415" spans="1:44" ht="15.75" customHeight="1">
      <c r="A415" s="27"/>
      <c r="B415" s="27"/>
      <c r="C415" s="135"/>
      <c r="D415" s="27"/>
      <c r="E415" s="27"/>
      <c r="F415" s="135"/>
      <c r="G415" s="27"/>
      <c r="H415" s="136"/>
      <c r="I415" s="136"/>
      <c r="J415" s="136"/>
      <c r="K415" s="136"/>
      <c r="L415" s="136"/>
      <c r="M415" s="136"/>
      <c r="N415" s="136"/>
      <c r="O415" s="136"/>
      <c r="P415" s="136"/>
      <c r="Q415" s="27"/>
      <c r="R415" s="136"/>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row>
    <row r="416" spans="1:44" ht="15.75" customHeight="1">
      <c r="A416" s="27"/>
      <c r="B416" s="27"/>
      <c r="C416" s="135"/>
      <c r="D416" s="27"/>
      <c r="E416" s="27"/>
      <c r="F416" s="135"/>
      <c r="G416" s="27"/>
      <c r="H416" s="136"/>
      <c r="I416" s="136"/>
      <c r="J416" s="136"/>
      <c r="K416" s="136"/>
      <c r="L416" s="136"/>
      <c r="M416" s="136"/>
      <c r="N416" s="136"/>
      <c r="O416" s="136"/>
      <c r="P416" s="136"/>
      <c r="Q416" s="27"/>
      <c r="R416" s="136"/>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row>
    <row r="417" spans="1:44" ht="15.75" customHeight="1">
      <c r="A417" s="27"/>
      <c r="B417" s="27"/>
      <c r="C417" s="135"/>
      <c r="D417" s="27"/>
      <c r="E417" s="27"/>
      <c r="F417" s="135"/>
      <c r="G417" s="27"/>
      <c r="H417" s="136"/>
      <c r="I417" s="136"/>
      <c r="J417" s="136"/>
      <c r="K417" s="136"/>
      <c r="L417" s="136"/>
      <c r="M417" s="136"/>
      <c r="N417" s="136"/>
      <c r="O417" s="136"/>
      <c r="P417" s="136"/>
      <c r="Q417" s="27"/>
      <c r="R417" s="136"/>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row>
    <row r="418" spans="1:44" ht="15.75" customHeight="1">
      <c r="A418" s="27"/>
      <c r="B418" s="27"/>
      <c r="C418" s="135"/>
      <c r="D418" s="27"/>
      <c r="E418" s="27"/>
      <c r="F418" s="135"/>
      <c r="G418" s="27"/>
      <c r="H418" s="136"/>
      <c r="I418" s="136"/>
      <c r="J418" s="136"/>
      <c r="K418" s="136"/>
      <c r="L418" s="136"/>
      <c r="M418" s="136"/>
      <c r="N418" s="136"/>
      <c r="O418" s="136"/>
      <c r="P418" s="136"/>
      <c r="Q418" s="27"/>
      <c r="R418" s="136"/>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row>
    <row r="419" spans="1:44" ht="15.75" customHeight="1">
      <c r="A419" s="27"/>
      <c r="B419" s="27"/>
      <c r="C419" s="135"/>
      <c r="D419" s="27"/>
      <c r="E419" s="27"/>
      <c r="F419" s="135"/>
      <c r="G419" s="27"/>
      <c r="H419" s="136"/>
      <c r="I419" s="136"/>
      <c r="J419" s="136"/>
      <c r="K419" s="136"/>
      <c r="L419" s="136"/>
      <c r="M419" s="136"/>
      <c r="N419" s="136"/>
      <c r="O419" s="136"/>
      <c r="P419" s="136"/>
      <c r="Q419" s="27"/>
      <c r="R419" s="136"/>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row>
    <row r="420" spans="1:44" ht="15.75" customHeight="1">
      <c r="A420" s="27"/>
      <c r="B420" s="27"/>
      <c r="C420" s="135"/>
      <c r="D420" s="27"/>
      <c r="E420" s="27"/>
      <c r="F420" s="135"/>
      <c r="G420" s="27"/>
      <c r="H420" s="136"/>
      <c r="I420" s="136"/>
      <c r="J420" s="136"/>
      <c r="K420" s="136"/>
      <c r="L420" s="136"/>
      <c r="M420" s="136"/>
      <c r="N420" s="136"/>
      <c r="O420" s="136"/>
      <c r="P420" s="136"/>
      <c r="Q420" s="27"/>
      <c r="R420" s="136"/>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row>
    <row r="421" spans="1:44" ht="15.75" customHeight="1">
      <c r="A421" s="27"/>
      <c r="B421" s="27"/>
      <c r="C421" s="135"/>
      <c r="D421" s="27"/>
      <c r="E421" s="27"/>
      <c r="F421" s="135"/>
      <c r="G421" s="27"/>
      <c r="H421" s="136"/>
      <c r="I421" s="136"/>
      <c r="J421" s="136"/>
      <c r="K421" s="136"/>
      <c r="L421" s="136"/>
      <c r="M421" s="136"/>
      <c r="N421" s="136"/>
      <c r="O421" s="136"/>
      <c r="P421" s="136"/>
      <c r="Q421" s="27"/>
      <c r="R421" s="136"/>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row>
    <row r="422" spans="1:44" ht="15.75" customHeight="1">
      <c r="A422" s="27"/>
      <c r="B422" s="27"/>
      <c r="C422" s="135"/>
      <c r="D422" s="27"/>
      <c r="E422" s="27"/>
      <c r="F422" s="135"/>
      <c r="G422" s="27"/>
      <c r="H422" s="136"/>
      <c r="I422" s="136"/>
      <c r="J422" s="136"/>
      <c r="K422" s="136"/>
      <c r="L422" s="136"/>
      <c r="M422" s="136"/>
      <c r="N422" s="136"/>
      <c r="O422" s="136"/>
      <c r="P422" s="136"/>
      <c r="Q422" s="27"/>
      <c r="R422" s="136"/>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row>
    <row r="423" spans="1:44" ht="15.75" customHeight="1">
      <c r="A423" s="27"/>
      <c r="B423" s="27"/>
      <c r="C423" s="135"/>
      <c r="D423" s="27"/>
      <c r="E423" s="27"/>
      <c r="F423" s="135"/>
      <c r="G423" s="27"/>
      <c r="H423" s="136"/>
      <c r="I423" s="136"/>
      <c r="J423" s="136"/>
      <c r="K423" s="136"/>
      <c r="L423" s="136"/>
      <c r="M423" s="136"/>
      <c r="N423" s="136"/>
      <c r="O423" s="136"/>
      <c r="P423" s="136"/>
      <c r="Q423" s="27"/>
      <c r="R423" s="136"/>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row>
    <row r="424" spans="1:44" ht="15.75" customHeight="1">
      <c r="A424" s="27"/>
      <c r="B424" s="27"/>
      <c r="C424" s="135"/>
      <c r="D424" s="27"/>
      <c r="E424" s="27"/>
      <c r="F424" s="135"/>
      <c r="G424" s="27"/>
      <c r="H424" s="136"/>
      <c r="I424" s="136"/>
      <c r="J424" s="136"/>
      <c r="K424" s="136"/>
      <c r="L424" s="136"/>
      <c r="M424" s="136"/>
      <c r="N424" s="136"/>
      <c r="O424" s="136"/>
      <c r="P424" s="136"/>
      <c r="Q424" s="27"/>
      <c r="R424" s="136"/>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row>
    <row r="425" spans="1:44" ht="15.75" customHeight="1">
      <c r="A425" s="27"/>
      <c r="B425" s="27"/>
      <c r="C425" s="135"/>
      <c r="D425" s="27"/>
      <c r="E425" s="27"/>
      <c r="F425" s="135"/>
      <c r="G425" s="27"/>
      <c r="H425" s="136"/>
      <c r="I425" s="136"/>
      <c r="J425" s="136"/>
      <c r="K425" s="136"/>
      <c r="L425" s="136"/>
      <c r="M425" s="136"/>
      <c r="N425" s="136"/>
      <c r="O425" s="136"/>
      <c r="P425" s="136"/>
      <c r="Q425" s="27"/>
      <c r="R425" s="136"/>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row>
    <row r="426" spans="1:44" ht="15.75" customHeight="1">
      <c r="A426" s="27"/>
      <c r="B426" s="27"/>
      <c r="C426" s="135"/>
      <c r="D426" s="27"/>
      <c r="E426" s="27"/>
      <c r="F426" s="135"/>
      <c r="G426" s="27"/>
      <c r="H426" s="136"/>
      <c r="I426" s="136"/>
      <c r="J426" s="136"/>
      <c r="K426" s="136"/>
      <c r="L426" s="136"/>
      <c r="M426" s="136"/>
      <c r="N426" s="136"/>
      <c r="O426" s="136"/>
      <c r="P426" s="136"/>
      <c r="Q426" s="27"/>
      <c r="R426" s="136"/>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row>
    <row r="427" spans="1:44" ht="15.75" customHeight="1">
      <c r="A427" s="27"/>
      <c r="B427" s="27"/>
      <c r="C427" s="135"/>
      <c r="D427" s="27"/>
      <c r="E427" s="27"/>
      <c r="F427" s="135"/>
      <c r="G427" s="27"/>
      <c r="H427" s="136"/>
      <c r="I427" s="136"/>
      <c r="J427" s="136"/>
      <c r="K427" s="136"/>
      <c r="L427" s="136"/>
      <c r="M427" s="136"/>
      <c r="N427" s="136"/>
      <c r="O427" s="136"/>
      <c r="P427" s="136"/>
      <c r="Q427" s="27"/>
      <c r="R427" s="136"/>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row>
    <row r="428" spans="1:44" ht="15.75" customHeight="1">
      <c r="A428" s="27"/>
      <c r="B428" s="27"/>
      <c r="C428" s="135"/>
      <c r="D428" s="27"/>
      <c r="E428" s="27"/>
      <c r="F428" s="135"/>
      <c r="G428" s="27"/>
      <c r="H428" s="136"/>
      <c r="I428" s="136"/>
      <c r="J428" s="136"/>
      <c r="K428" s="136"/>
      <c r="L428" s="136"/>
      <c r="M428" s="136"/>
      <c r="N428" s="136"/>
      <c r="O428" s="136"/>
      <c r="P428" s="136"/>
      <c r="Q428" s="27"/>
      <c r="R428" s="136"/>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row>
    <row r="429" spans="1:44" ht="15.75" customHeight="1">
      <c r="A429" s="27"/>
      <c r="B429" s="27"/>
      <c r="C429" s="135"/>
      <c r="D429" s="27"/>
      <c r="E429" s="27"/>
      <c r="F429" s="135"/>
      <c r="G429" s="27"/>
      <c r="H429" s="136"/>
      <c r="I429" s="136"/>
      <c r="J429" s="136"/>
      <c r="K429" s="136"/>
      <c r="L429" s="136"/>
      <c r="M429" s="136"/>
      <c r="N429" s="136"/>
      <c r="O429" s="136"/>
      <c r="P429" s="136"/>
      <c r="Q429" s="27"/>
      <c r="R429" s="136"/>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row>
    <row r="430" spans="1:44" ht="15.75" customHeight="1">
      <c r="A430" s="27"/>
      <c r="B430" s="27"/>
      <c r="C430" s="135"/>
      <c r="D430" s="27"/>
      <c r="E430" s="27"/>
      <c r="F430" s="135"/>
      <c r="G430" s="27"/>
      <c r="H430" s="136"/>
      <c r="I430" s="136"/>
      <c r="J430" s="136"/>
      <c r="K430" s="136"/>
      <c r="L430" s="136"/>
      <c r="M430" s="136"/>
      <c r="N430" s="136"/>
      <c r="O430" s="136"/>
      <c r="P430" s="136"/>
      <c r="Q430" s="27"/>
      <c r="R430" s="136"/>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row>
    <row r="431" spans="1:44" ht="15.75" customHeight="1">
      <c r="A431" s="27"/>
      <c r="B431" s="27"/>
      <c r="C431" s="135"/>
      <c r="D431" s="27"/>
      <c r="E431" s="27"/>
      <c r="F431" s="135"/>
      <c r="G431" s="27"/>
      <c r="H431" s="136"/>
      <c r="I431" s="136"/>
      <c r="J431" s="136"/>
      <c r="K431" s="136"/>
      <c r="L431" s="136"/>
      <c r="M431" s="136"/>
      <c r="N431" s="136"/>
      <c r="O431" s="136"/>
      <c r="P431" s="136"/>
      <c r="Q431" s="27"/>
      <c r="R431" s="136"/>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row>
    <row r="432" spans="1:44" ht="15.75" customHeight="1">
      <c r="A432" s="27"/>
      <c r="B432" s="27"/>
      <c r="C432" s="135"/>
      <c r="D432" s="27"/>
      <c r="E432" s="27"/>
      <c r="F432" s="135"/>
      <c r="G432" s="27"/>
      <c r="H432" s="136"/>
      <c r="I432" s="136"/>
      <c r="J432" s="136"/>
      <c r="K432" s="136"/>
      <c r="L432" s="136"/>
      <c r="M432" s="136"/>
      <c r="N432" s="136"/>
      <c r="O432" s="136"/>
      <c r="P432" s="136"/>
      <c r="Q432" s="27"/>
      <c r="R432" s="136"/>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row>
    <row r="433" spans="1:44" ht="15.75" customHeight="1">
      <c r="A433" s="27"/>
      <c r="B433" s="27"/>
      <c r="C433" s="135"/>
      <c r="D433" s="27"/>
      <c r="E433" s="27"/>
      <c r="F433" s="135"/>
      <c r="G433" s="27"/>
      <c r="H433" s="136"/>
      <c r="I433" s="136"/>
      <c r="J433" s="136"/>
      <c r="K433" s="136"/>
      <c r="L433" s="136"/>
      <c r="M433" s="136"/>
      <c r="N433" s="136"/>
      <c r="O433" s="136"/>
      <c r="P433" s="136"/>
      <c r="Q433" s="27"/>
      <c r="R433" s="136"/>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row>
    <row r="434" spans="1:44" ht="15.75" customHeight="1">
      <c r="A434" s="27"/>
      <c r="B434" s="27"/>
      <c r="C434" s="135"/>
      <c r="D434" s="27"/>
      <c r="E434" s="27"/>
      <c r="F434" s="135"/>
      <c r="G434" s="27"/>
      <c r="H434" s="136"/>
      <c r="I434" s="136"/>
      <c r="J434" s="136"/>
      <c r="K434" s="136"/>
      <c r="L434" s="136"/>
      <c r="M434" s="136"/>
      <c r="N434" s="136"/>
      <c r="O434" s="136"/>
      <c r="P434" s="136"/>
      <c r="Q434" s="27"/>
      <c r="R434" s="136"/>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row>
    <row r="435" spans="1:44" ht="15.75" customHeight="1">
      <c r="A435" s="27"/>
      <c r="B435" s="27"/>
      <c r="C435" s="135"/>
      <c r="D435" s="27"/>
      <c r="E435" s="27"/>
      <c r="F435" s="135"/>
      <c r="G435" s="27"/>
      <c r="H435" s="136"/>
      <c r="I435" s="136"/>
      <c r="J435" s="136"/>
      <c r="K435" s="136"/>
      <c r="L435" s="136"/>
      <c r="M435" s="136"/>
      <c r="N435" s="136"/>
      <c r="O435" s="136"/>
      <c r="P435" s="136"/>
      <c r="Q435" s="27"/>
      <c r="R435" s="136"/>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row>
    <row r="436" spans="1:44" ht="15.75" customHeight="1">
      <c r="A436" s="27"/>
      <c r="B436" s="27"/>
      <c r="C436" s="135"/>
      <c r="D436" s="27"/>
      <c r="E436" s="27"/>
      <c r="F436" s="135"/>
      <c r="G436" s="27"/>
      <c r="H436" s="136"/>
      <c r="I436" s="136"/>
      <c r="J436" s="136"/>
      <c r="K436" s="136"/>
      <c r="L436" s="136"/>
      <c r="M436" s="136"/>
      <c r="N436" s="136"/>
      <c r="O436" s="136"/>
      <c r="P436" s="136"/>
      <c r="Q436" s="27"/>
      <c r="R436" s="136"/>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row>
    <row r="437" spans="1:44" ht="15.75" customHeight="1">
      <c r="A437" s="27"/>
      <c r="B437" s="27"/>
      <c r="C437" s="135"/>
      <c r="D437" s="27"/>
      <c r="E437" s="27"/>
      <c r="F437" s="135"/>
      <c r="G437" s="27"/>
      <c r="H437" s="136"/>
      <c r="I437" s="136"/>
      <c r="J437" s="136"/>
      <c r="K437" s="136"/>
      <c r="L437" s="136"/>
      <c r="M437" s="136"/>
      <c r="N437" s="136"/>
      <c r="O437" s="136"/>
      <c r="P437" s="136"/>
      <c r="Q437" s="27"/>
      <c r="R437" s="136"/>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row>
    <row r="438" spans="1:44" ht="15.75" customHeight="1">
      <c r="A438" s="27"/>
      <c r="B438" s="27"/>
      <c r="C438" s="135"/>
      <c r="D438" s="27"/>
      <c r="E438" s="27"/>
      <c r="F438" s="135"/>
      <c r="G438" s="27"/>
      <c r="H438" s="136"/>
      <c r="I438" s="136"/>
      <c r="J438" s="136"/>
      <c r="K438" s="136"/>
      <c r="L438" s="136"/>
      <c r="M438" s="136"/>
      <c r="N438" s="136"/>
      <c r="O438" s="136"/>
      <c r="P438" s="136"/>
      <c r="Q438" s="27"/>
      <c r="R438" s="136"/>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row>
    <row r="439" spans="1:44" ht="15.75" customHeight="1">
      <c r="A439" s="27"/>
      <c r="B439" s="27"/>
      <c r="C439" s="135"/>
      <c r="D439" s="27"/>
      <c r="E439" s="27"/>
      <c r="F439" s="135"/>
      <c r="G439" s="27"/>
      <c r="H439" s="136"/>
      <c r="I439" s="136"/>
      <c r="J439" s="136"/>
      <c r="K439" s="136"/>
      <c r="L439" s="136"/>
      <c r="M439" s="136"/>
      <c r="N439" s="136"/>
      <c r="O439" s="136"/>
      <c r="P439" s="136"/>
      <c r="Q439" s="27"/>
      <c r="R439" s="136"/>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row>
    <row r="440" spans="1:44" ht="15.75" customHeight="1">
      <c r="A440" s="27"/>
      <c r="B440" s="27"/>
      <c r="C440" s="135"/>
      <c r="D440" s="27"/>
      <c r="E440" s="27"/>
      <c r="F440" s="135"/>
      <c r="G440" s="27"/>
      <c r="H440" s="136"/>
      <c r="I440" s="136"/>
      <c r="J440" s="136"/>
      <c r="K440" s="136"/>
      <c r="L440" s="136"/>
      <c r="M440" s="136"/>
      <c r="N440" s="136"/>
      <c r="O440" s="136"/>
      <c r="P440" s="136"/>
      <c r="Q440" s="27"/>
      <c r="R440" s="136"/>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row>
    <row r="441" spans="1:44" ht="15.75" customHeight="1">
      <c r="A441" s="27"/>
      <c r="B441" s="27"/>
      <c r="C441" s="135"/>
      <c r="D441" s="27"/>
      <c r="E441" s="27"/>
      <c r="F441" s="135"/>
      <c r="G441" s="27"/>
      <c r="H441" s="136"/>
      <c r="I441" s="136"/>
      <c r="J441" s="136"/>
      <c r="K441" s="136"/>
      <c r="L441" s="136"/>
      <c r="M441" s="136"/>
      <c r="N441" s="136"/>
      <c r="O441" s="136"/>
      <c r="P441" s="136"/>
      <c r="Q441" s="27"/>
      <c r="R441" s="136"/>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row>
    <row r="442" spans="1:44" ht="15.75" customHeight="1">
      <c r="A442" s="27"/>
      <c r="B442" s="27"/>
      <c r="C442" s="135"/>
      <c r="D442" s="27"/>
      <c r="E442" s="27"/>
      <c r="F442" s="135"/>
      <c r="G442" s="27"/>
      <c r="H442" s="136"/>
      <c r="I442" s="136"/>
      <c r="J442" s="136"/>
      <c r="K442" s="136"/>
      <c r="L442" s="136"/>
      <c r="M442" s="136"/>
      <c r="N442" s="136"/>
      <c r="O442" s="136"/>
      <c r="P442" s="136"/>
      <c r="Q442" s="27"/>
      <c r="R442" s="136"/>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row>
    <row r="443" spans="1:44" ht="15.75" customHeight="1">
      <c r="A443" s="27"/>
      <c r="B443" s="27"/>
      <c r="C443" s="135"/>
      <c r="D443" s="27"/>
      <c r="E443" s="27"/>
      <c r="F443" s="135"/>
      <c r="G443" s="27"/>
      <c r="H443" s="136"/>
      <c r="I443" s="136"/>
      <c r="J443" s="136"/>
      <c r="K443" s="136"/>
      <c r="L443" s="136"/>
      <c r="M443" s="136"/>
      <c r="N443" s="136"/>
      <c r="O443" s="136"/>
      <c r="P443" s="136"/>
      <c r="Q443" s="27"/>
      <c r="R443" s="136"/>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row>
    <row r="444" spans="1:44" ht="15.75" customHeight="1">
      <c r="A444" s="27"/>
      <c r="B444" s="27"/>
      <c r="C444" s="135"/>
      <c r="D444" s="27"/>
      <c r="E444" s="27"/>
      <c r="F444" s="135"/>
      <c r="G444" s="27"/>
      <c r="H444" s="136"/>
      <c r="I444" s="136"/>
      <c r="J444" s="136"/>
      <c r="K444" s="136"/>
      <c r="L444" s="136"/>
      <c r="M444" s="136"/>
      <c r="N444" s="136"/>
      <c r="O444" s="136"/>
      <c r="P444" s="136"/>
      <c r="Q444" s="27"/>
      <c r="R444" s="136"/>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row>
    <row r="445" spans="1:44" ht="15.75" customHeight="1">
      <c r="A445" s="27"/>
      <c r="B445" s="27"/>
      <c r="C445" s="135"/>
      <c r="D445" s="27"/>
      <c r="E445" s="27"/>
      <c r="F445" s="135"/>
      <c r="G445" s="27"/>
      <c r="H445" s="136"/>
      <c r="I445" s="136"/>
      <c r="J445" s="136"/>
      <c r="K445" s="136"/>
      <c r="L445" s="136"/>
      <c r="M445" s="136"/>
      <c r="N445" s="136"/>
      <c r="O445" s="136"/>
      <c r="P445" s="136"/>
      <c r="Q445" s="27"/>
      <c r="R445" s="136"/>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row>
    <row r="446" spans="1:44" ht="15.75" customHeight="1">
      <c r="A446" s="27"/>
      <c r="B446" s="27"/>
      <c r="C446" s="135"/>
      <c r="D446" s="27"/>
      <c r="E446" s="27"/>
      <c r="F446" s="135"/>
      <c r="G446" s="27"/>
      <c r="H446" s="136"/>
      <c r="I446" s="136"/>
      <c r="J446" s="136"/>
      <c r="K446" s="136"/>
      <c r="L446" s="136"/>
      <c r="M446" s="136"/>
      <c r="N446" s="136"/>
      <c r="O446" s="136"/>
      <c r="P446" s="136"/>
      <c r="Q446" s="27"/>
      <c r="R446" s="136"/>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row>
    <row r="447" spans="1:44" ht="15.75" customHeight="1">
      <c r="A447" s="27"/>
      <c r="B447" s="27"/>
      <c r="C447" s="135"/>
      <c r="D447" s="27"/>
      <c r="E447" s="27"/>
      <c r="F447" s="135"/>
      <c r="G447" s="27"/>
      <c r="H447" s="136"/>
      <c r="I447" s="136"/>
      <c r="J447" s="136"/>
      <c r="K447" s="136"/>
      <c r="L447" s="136"/>
      <c r="M447" s="136"/>
      <c r="N447" s="136"/>
      <c r="O447" s="136"/>
      <c r="P447" s="136"/>
      <c r="Q447" s="27"/>
      <c r="R447" s="136"/>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row>
    <row r="448" spans="1:44" ht="15.75" customHeight="1">
      <c r="A448" s="27"/>
      <c r="B448" s="27"/>
      <c r="C448" s="135"/>
      <c r="D448" s="27"/>
      <c r="E448" s="27"/>
      <c r="F448" s="135"/>
      <c r="G448" s="27"/>
      <c r="H448" s="136"/>
      <c r="I448" s="136"/>
      <c r="J448" s="136"/>
      <c r="K448" s="136"/>
      <c r="L448" s="136"/>
      <c r="M448" s="136"/>
      <c r="N448" s="136"/>
      <c r="O448" s="136"/>
      <c r="P448" s="136"/>
      <c r="Q448" s="27"/>
      <c r="R448" s="136"/>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row>
    <row r="449" spans="1:44" ht="15.75" customHeight="1">
      <c r="A449" s="27"/>
      <c r="B449" s="27"/>
      <c r="C449" s="135"/>
      <c r="D449" s="27"/>
      <c r="E449" s="27"/>
      <c r="F449" s="135"/>
      <c r="G449" s="27"/>
      <c r="H449" s="136"/>
      <c r="I449" s="136"/>
      <c r="J449" s="136"/>
      <c r="K449" s="136"/>
      <c r="L449" s="136"/>
      <c r="M449" s="136"/>
      <c r="N449" s="136"/>
      <c r="O449" s="136"/>
      <c r="P449" s="136"/>
      <c r="Q449" s="27"/>
      <c r="R449" s="136"/>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row>
    <row r="450" spans="1:44" ht="15.75" customHeight="1">
      <c r="A450" s="27"/>
      <c r="B450" s="27"/>
      <c r="C450" s="135"/>
      <c r="D450" s="27"/>
      <c r="E450" s="27"/>
      <c r="F450" s="135"/>
      <c r="G450" s="27"/>
      <c r="H450" s="136"/>
      <c r="I450" s="136"/>
      <c r="J450" s="136"/>
      <c r="K450" s="136"/>
      <c r="L450" s="136"/>
      <c r="M450" s="136"/>
      <c r="N450" s="136"/>
      <c r="O450" s="136"/>
      <c r="P450" s="136"/>
      <c r="Q450" s="27"/>
      <c r="R450" s="136"/>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row>
    <row r="451" spans="1:44" ht="15.75" customHeight="1">
      <c r="A451" s="27"/>
      <c r="B451" s="27"/>
      <c r="C451" s="135"/>
      <c r="D451" s="27"/>
      <c r="E451" s="27"/>
      <c r="F451" s="135"/>
      <c r="G451" s="27"/>
      <c r="H451" s="136"/>
      <c r="I451" s="136"/>
      <c r="J451" s="136"/>
      <c r="K451" s="136"/>
      <c r="L451" s="136"/>
      <c r="M451" s="136"/>
      <c r="N451" s="136"/>
      <c r="O451" s="136"/>
      <c r="P451" s="136"/>
      <c r="Q451" s="27"/>
      <c r="R451" s="136"/>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row>
    <row r="452" spans="1:44" ht="15.75" customHeight="1">
      <c r="A452" s="27"/>
      <c r="B452" s="27"/>
      <c r="C452" s="135"/>
      <c r="D452" s="27"/>
      <c r="E452" s="27"/>
      <c r="F452" s="135"/>
      <c r="G452" s="27"/>
      <c r="H452" s="136"/>
      <c r="I452" s="136"/>
      <c r="J452" s="136"/>
      <c r="K452" s="136"/>
      <c r="L452" s="136"/>
      <c r="M452" s="136"/>
      <c r="N452" s="136"/>
      <c r="O452" s="136"/>
      <c r="P452" s="136"/>
      <c r="Q452" s="27"/>
      <c r="R452" s="136"/>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row>
    <row r="453" spans="1:44" ht="15.75" customHeight="1">
      <c r="A453" s="27"/>
      <c r="B453" s="27"/>
      <c r="C453" s="135"/>
      <c r="D453" s="27"/>
      <c r="E453" s="27"/>
      <c r="F453" s="135"/>
      <c r="G453" s="27"/>
      <c r="H453" s="136"/>
      <c r="I453" s="136"/>
      <c r="J453" s="136"/>
      <c r="K453" s="136"/>
      <c r="L453" s="136"/>
      <c r="M453" s="136"/>
      <c r="N453" s="136"/>
      <c r="O453" s="136"/>
      <c r="P453" s="136"/>
      <c r="Q453" s="27"/>
      <c r="R453" s="136"/>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row>
    <row r="454" spans="1:44" ht="15.75" customHeight="1">
      <c r="A454" s="27"/>
      <c r="B454" s="27"/>
      <c r="C454" s="135"/>
      <c r="D454" s="27"/>
      <c r="E454" s="27"/>
      <c r="F454" s="135"/>
      <c r="G454" s="27"/>
      <c r="H454" s="136"/>
      <c r="I454" s="136"/>
      <c r="J454" s="136"/>
      <c r="K454" s="136"/>
      <c r="L454" s="136"/>
      <c r="M454" s="136"/>
      <c r="N454" s="136"/>
      <c r="O454" s="136"/>
      <c r="P454" s="136"/>
      <c r="Q454" s="27"/>
      <c r="R454" s="136"/>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row>
    <row r="455" spans="1:44" ht="15.75" customHeight="1">
      <c r="A455" s="27"/>
      <c r="B455" s="27"/>
      <c r="C455" s="135"/>
      <c r="D455" s="27"/>
      <c r="E455" s="27"/>
      <c r="F455" s="135"/>
      <c r="G455" s="27"/>
      <c r="H455" s="136"/>
      <c r="I455" s="136"/>
      <c r="J455" s="136"/>
      <c r="K455" s="136"/>
      <c r="L455" s="136"/>
      <c r="M455" s="136"/>
      <c r="N455" s="136"/>
      <c r="O455" s="136"/>
      <c r="P455" s="136"/>
      <c r="Q455" s="27"/>
      <c r="R455" s="136"/>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row>
    <row r="456" spans="1:44" ht="15.75" customHeight="1">
      <c r="A456" s="27"/>
      <c r="B456" s="27"/>
      <c r="C456" s="135"/>
      <c r="D456" s="27"/>
      <c r="E456" s="27"/>
      <c r="F456" s="135"/>
      <c r="G456" s="27"/>
      <c r="H456" s="136"/>
      <c r="I456" s="136"/>
      <c r="J456" s="136"/>
      <c r="K456" s="136"/>
      <c r="L456" s="136"/>
      <c r="M456" s="136"/>
      <c r="N456" s="136"/>
      <c r="O456" s="136"/>
      <c r="P456" s="136"/>
      <c r="Q456" s="27"/>
      <c r="R456" s="136"/>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row>
    <row r="457" spans="1:44" ht="15.75" customHeight="1">
      <c r="A457" s="27"/>
      <c r="B457" s="27"/>
      <c r="C457" s="135"/>
      <c r="D457" s="27"/>
      <c r="E457" s="27"/>
      <c r="F457" s="135"/>
      <c r="G457" s="27"/>
      <c r="H457" s="136"/>
      <c r="I457" s="136"/>
      <c r="J457" s="136"/>
      <c r="K457" s="136"/>
      <c r="L457" s="136"/>
      <c r="M457" s="136"/>
      <c r="N457" s="136"/>
      <c r="O457" s="136"/>
      <c r="P457" s="136"/>
      <c r="Q457" s="27"/>
      <c r="R457" s="136"/>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row>
    <row r="458" spans="1:44" ht="15.75" customHeight="1">
      <c r="A458" s="27"/>
      <c r="B458" s="27"/>
      <c r="C458" s="135"/>
      <c r="D458" s="27"/>
      <c r="E458" s="27"/>
      <c r="F458" s="135"/>
      <c r="G458" s="27"/>
      <c r="H458" s="136"/>
      <c r="I458" s="136"/>
      <c r="J458" s="136"/>
      <c r="K458" s="136"/>
      <c r="L458" s="136"/>
      <c r="M458" s="136"/>
      <c r="N458" s="136"/>
      <c r="O458" s="136"/>
      <c r="P458" s="136"/>
      <c r="Q458" s="27"/>
      <c r="R458" s="136"/>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row>
    <row r="459" spans="1:44" ht="15.75" customHeight="1">
      <c r="A459" s="27"/>
      <c r="B459" s="27"/>
      <c r="C459" s="135"/>
      <c r="D459" s="27"/>
      <c r="E459" s="27"/>
      <c r="F459" s="135"/>
      <c r="G459" s="27"/>
      <c r="H459" s="136"/>
      <c r="I459" s="136"/>
      <c r="J459" s="136"/>
      <c r="K459" s="136"/>
      <c r="L459" s="136"/>
      <c r="M459" s="136"/>
      <c r="N459" s="136"/>
      <c r="O459" s="136"/>
      <c r="P459" s="136"/>
      <c r="Q459" s="27"/>
      <c r="R459" s="136"/>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row>
    <row r="460" spans="1:44" ht="15.75" customHeight="1">
      <c r="A460" s="27"/>
      <c r="B460" s="27"/>
      <c r="C460" s="135"/>
      <c r="D460" s="27"/>
      <c r="E460" s="27"/>
      <c r="F460" s="135"/>
      <c r="G460" s="27"/>
      <c r="H460" s="136"/>
      <c r="I460" s="136"/>
      <c r="J460" s="136"/>
      <c r="K460" s="136"/>
      <c r="L460" s="136"/>
      <c r="M460" s="136"/>
      <c r="N460" s="136"/>
      <c r="O460" s="136"/>
      <c r="P460" s="136"/>
      <c r="Q460" s="27"/>
      <c r="R460" s="136"/>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row>
    <row r="461" spans="1:44" ht="15.75" customHeight="1">
      <c r="A461" s="27"/>
      <c r="B461" s="27"/>
      <c r="C461" s="135"/>
      <c r="D461" s="27"/>
      <c r="E461" s="27"/>
      <c r="F461" s="135"/>
      <c r="G461" s="27"/>
      <c r="H461" s="136"/>
      <c r="I461" s="136"/>
      <c r="J461" s="136"/>
      <c r="K461" s="136"/>
      <c r="L461" s="136"/>
      <c r="M461" s="136"/>
      <c r="N461" s="136"/>
      <c r="O461" s="136"/>
      <c r="P461" s="136"/>
      <c r="Q461" s="27"/>
      <c r="R461" s="136"/>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row>
    <row r="462" spans="1:44" ht="15.75" customHeight="1">
      <c r="A462" s="27"/>
      <c r="B462" s="27"/>
      <c r="C462" s="135"/>
      <c r="D462" s="27"/>
      <c r="E462" s="27"/>
      <c r="F462" s="135"/>
      <c r="G462" s="27"/>
      <c r="H462" s="136"/>
      <c r="I462" s="136"/>
      <c r="J462" s="136"/>
      <c r="K462" s="136"/>
      <c r="L462" s="136"/>
      <c r="M462" s="136"/>
      <c r="N462" s="136"/>
      <c r="O462" s="136"/>
      <c r="P462" s="136"/>
      <c r="Q462" s="27"/>
      <c r="R462" s="136"/>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row>
    <row r="463" spans="1:44" ht="15.75" customHeight="1">
      <c r="A463" s="27"/>
      <c r="B463" s="27"/>
      <c r="C463" s="135"/>
      <c r="D463" s="27"/>
      <c r="E463" s="27"/>
      <c r="F463" s="135"/>
      <c r="G463" s="27"/>
      <c r="H463" s="136"/>
      <c r="I463" s="136"/>
      <c r="J463" s="136"/>
      <c r="K463" s="136"/>
      <c r="L463" s="136"/>
      <c r="M463" s="136"/>
      <c r="N463" s="136"/>
      <c r="O463" s="136"/>
      <c r="P463" s="136"/>
      <c r="Q463" s="27"/>
      <c r="R463" s="136"/>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row>
    <row r="464" spans="1:44" ht="15.75" customHeight="1">
      <c r="A464" s="27"/>
      <c r="B464" s="27"/>
      <c r="C464" s="135"/>
      <c r="D464" s="27"/>
      <c r="E464" s="27"/>
      <c r="F464" s="135"/>
      <c r="G464" s="27"/>
      <c r="H464" s="136"/>
      <c r="I464" s="136"/>
      <c r="J464" s="136"/>
      <c r="K464" s="136"/>
      <c r="L464" s="136"/>
      <c r="M464" s="136"/>
      <c r="N464" s="136"/>
      <c r="O464" s="136"/>
      <c r="P464" s="136"/>
      <c r="Q464" s="27"/>
      <c r="R464" s="136"/>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row>
    <row r="465" spans="1:44" ht="15.75" customHeight="1">
      <c r="A465" s="27"/>
      <c r="B465" s="27"/>
      <c r="C465" s="135"/>
      <c r="D465" s="27"/>
      <c r="E465" s="27"/>
      <c r="F465" s="135"/>
      <c r="G465" s="27"/>
      <c r="H465" s="136"/>
      <c r="I465" s="136"/>
      <c r="J465" s="136"/>
      <c r="K465" s="136"/>
      <c r="L465" s="136"/>
      <c r="M465" s="136"/>
      <c r="N465" s="136"/>
      <c r="O465" s="136"/>
      <c r="P465" s="136"/>
      <c r="Q465" s="27"/>
      <c r="R465" s="136"/>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row>
    <row r="466" spans="1:44" ht="15.75" customHeight="1">
      <c r="A466" s="27"/>
      <c r="B466" s="27"/>
      <c r="C466" s="135"/>
      <c r="D466" s="27"/>
      <c r="E466" s="27"/>
      <c r="F466" s="135"/>
      <c r="G466" s="27"/>
      <c r="H466" s="136"/>
      <c r="I466" s="136"/>
      <c r="J466" s="136"/>
      <c r="K466" s="136"/>
      <c r="L466" s="136"/>
      <c r="M466" s="136"/>
      <c r="N466" s="136"/>
      <c r="O466" s="136"/>
      <c r="P466" s="136"/>
      <c r="Q466" s="27"/>
      <c r="R466" s="136"/>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row>
    <row r="467" spans="1:44" ht="15.75" customHeight="1">
      <c r="A467" s="27"/>
      <c r="B467" s="27"/>
      <c r="C467" s="135"/>
      <c r="D467" s="27"/>
      <c r="E467" s="27"/>
      <c r="F467" s="135"/>
      <c r="G467" s="27"/>
      <c r="H467" s="136"/>
      <c r="I467" s="136"/>
      <c r="J467" s="136"/>
      <c r="K467" s="136"/>
      <c r="L467" s="136"/>
      <c r="M467" s="136"/>
      <c r="N467" s="136"/>
      <c r="O467" s="136"/>
      <c r="P467" s="136"/>
      <c r="Q467" s="27"/>
      <c r="R467" s="136"/>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row>
    <row r="468" spans="1:44" ht="15.75" customHeight="1">
      <c r="A468" s="27"/>
      <c r="B468" s="27"/>
      <c r="C468" s="135"/>
      <c r="D468" s="27"/>
      <c r="E468" s="27"/>
      <c r="F468" s="135"/>
      <c r="G468" s="27"/>
      <c r="H468" s="136"/>
      <c r="I468" s="136"/>
      <c r="J468" s="136"/>
      <c r="K468" s="136"/>
      <c r="L468" s="136"/>
      <c r="M468" s="136"/>
      <c r="N468" s="136"/>
      <c r="O468" s="136"/>
      <c r="P468" s="136"/>
      <c r="Q468" s="27"/>
      <c r="R468" s="136"/>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row>
    <row r="469" spans="1:44" ht="15.75" customHeight="1">
      <c r="A469" s="27"/>
      <c r="B469" s="27"/>
      <c r="C469" s="135"/>
      <c r="D469" s="27"/>
      <c r="E469" s="27"/>
      <c r="F469" s="135"/>
      <c r="G469" s="27"/>
      <c r="H469" s="136"/>
      <c r="I469" s="136"/>
      <c r="J469" s="136"/>
      <c r="K469" s="136"/>
      <c r="L469" s="136"/>
      <c r="M469" s="136"/>
      <c r="N469" s="136"/>
      <c r="O469" s="136"/>
      <c r="P469" s="136"/>
      <c r="Q469" s="27"/>
      <c r="R469" s="136"/>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row>
    <row r="470" spans="1:44" ht="15.75" customHeight="1">
      <c r="A470" s="27"/>
      <c r="B470" s="27"/>
      <c r="C470" s="135"/>
      <c r="D470" s="27"/>
      <c r="E470" s="27"/>
      <c r="F470" s="135"/>
      <c r="G470" s="27"/>
      <c r="H470" s="136"/>
      <c r="I470" s="136"/>
      <c r="J470" s="136"/>
      <c r="K470" s="136"/>
      <c r="L470" s="136"/>
      <c r="M470" s="136"/>
      <c r="N470" s="136"/>
      <c r="O470" s="136"/>
      <c r="P470" s="136"/>
      <c r="Q470" s="27"/>
      <c r="R470" s="136"/>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row>
    <row r="471" spans="1:44" ht="15.75" customHeight="1">
      <c r="A471" s="27"/>
      <c r="B471" s="27"/>
      <c r="C471" s="135"/>
      <c r="D471" s="27"/>
      <c r="E471" s="27"/>
      <c r="F471" s="135"/>
      <c r="G471" s="27"/>
      <c r="H471" s="136"/>
      <c r="I471" s="136"/>
      <c r="J471" s="136"/>
      <c r="K471" s="136"/>
      <c r="L471" s="136"/>
      <c r="M471" s="136"/>
      <c r="N471" s="136"/>
      <c r="O471" s="136"/>
      <c r="P471" s="136"/>
      <c r="Q471" s="27"/>
      <c r="R471" s="136"/>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row>
    <row r="472" spans="1:44" ht="15.75" customHeight="1">
      <c r="A472" s="27"/>
      <c r="B472" s="27"/>
      <c r="C472" s="135"/>
      <c r="D472" s="27"/>
      <c r="E472" s="27"/>
      <c r="F472" s="135"/>
      <c r="G472" s="27"/>
      <c r="H472" s="136"/>
      <c r="I472" s="136"/>
      <c r="J472" s="136"/>
      <c r="K472" s="136"/>
      <c r="L472" s="136"/>
      <c r="M472" s="136"/>
      <c r="N472" s="136"/>
      <c r="O472" s="136"/>
      <c r="P472" s="136"/>
      <c r="Q472" s="27"/>
      <c r="R472" s="136"/>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row>
    <row r="473" spans="1:44" ht="15.75" customHeight="1">
      <c r="A473" s="27"/>
      <c r="B473" s="27"/>
      <c r="C473" s="135"/>
      <c r="D473" s="27"/>
      <c r="E473" s="27"/>
      <c r="F473" s="135"/>
      <c r="G473" s="27"/>
      <c r="H473" s="136"/>
      <c r="I473" s="136"/>
      <c r="J473" s="136"/>
      <c r="K473" s="136"/>
      <c r="L473" s="136"/>
      <c r="M473" s="136"/>
      <c r="N473" s="136"/>
      <c r="O473" s="136"/>
      <c r="P473" s="136"/>
      <c r="Q473" s="27"/>
      <c r="R473" s="136"/>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row>
    <row r="474" spans="1:44" ht="15.75" customHeight="1">
      <c r="A474" s="27"/>
      <c r="B474" s="27"/>
      <c r="C474" s="135"/>
      <c r="D474" s="27"/>
      <c r="E474" s="27"/>
      <c r="F474" s="135"/>
      <c r="G474" s="27"/>
      <c r="H474" s="136"/>
      <c r="I474" s="136"/>
      <c r="J474" s="136"/>
      <c r="K474" s="136"/>
      <c r="L474" s="136"/>
      <c r="M474" s="136"/>
      <c r="N474" s="136"/>
      <c r="O474" s="136"/>
      <c r="P474" s="136"/>
      <c r="Q474" s="27"/>
      <c r="R474" s="136"/>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row>
    <row r="475" spans="1:44" ht="15.75" customHeight="1">
      <c r="A475" s="27"/>
      <c r="B475" s="27"/>
      <c r="C475" s="135"/>
      <c r="D475" s="27"/>
      <c r="E475" s="27"/>
      <c r="F475" s="135"/>
      <c r="G475" s="27"/>
      <c r="H475" s="136"/>
      <c r="I475" s="136"/>
      <c r="J475" s="136"/>
      <c r="K475" s="136"/>
      <c r="L475" s="136"/>
      <c r="M475" s="136"/>
      <c r="N475" s="136"/>
      <c r="O475" s="136"/>
      <c r="P475" s="136"/>
      <c r="Q475" s="27"/>
      <c r="R475" s="136"/>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row>
    <row r="476" spans="1:44" ht="15.75" customHeight="1">
      <c r="A476" s="27"/>
      <c r="B476" s="27"/>
      <c r="C476" s="135"/>
      <c r="D476" s="27"/>
      <c r="E476" s="27"/>
      <c r="F476" s="135"/>
      <c r="G476" s="27"/>
      <c r="H476" s="136"/>
      <c r="I476" s="136"/>
      <c r="J476" s="136"/>
      <c r="K476" s="136"/>
      <c r="L476" s="136"/>
      <c r="M476" s="136"/>
      <c r="N476" s="136"/>
      <c r="O476" s="136"/>
      <c r="P476" s="136"/>
      <c r="Q476" s="27"/>
      <c r="R476" s="136"/>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row>
    <row r="477" spans="1:44" ht="15.75" customHeight="1">
      <c r="A477" s="27"/>
      <c r="B477" s="27"/>
      <c r="C477" s="135"/>
      <c r="D477" s="27"/>
      <c r="E477" s="27"/>
      <c r="F477" s="135"/>
      <c r="G477" s="27"/>
      <c r="H477" s="136"/>
      <c r="I477" s="136"/>
      <c r="J477" s="136"/>
      <c r="K477" s="136"/>
      <c r="L477" s="136"/>
      <c r="M477" s="136"/>
      <c r="N477" s="136"/>
      <c r="O477" s="136"/>
      <c r="P477" s="136"/>
      <c r="Q477" s="27"/>
      <c r="R477" s="136"/>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row>
    <row r="478" spans="1:44" ht="15.75" customHeight="1">
      <c r="A478" s="27"/>
      <c r="B478" s="27"/>
      <c r="C478" s="135"/>
      <c r="D478" s="27"/>
      <c r="E478" s="27"/>
      <c r="F478" s="135"/>
      <c r="G478" s="27"/>
      <c r="H478" s="136"/>
      <c r="I478" s="136"/>
      <c r="J478" s="136"/>
      <c r="K478" s="136"/>
      <c r="L478" s="136"/>
      <c r="M478" s="136"/>
      <c r="N478" s="136"/>
      <c r="O478" s="136"/>
      <c r="P478" s="136"/>
      <c r="Q478" s="27"/>
      <c r="R478" s="136"/>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row>
    <row r="479" spans="1:44" ht="15.75" customHeight="1">
      <c r="A479" s="27"/>
      <c r="B479" s="27"/>
      <c r="C479" s="135"/>
      <c r="D479" s="27"/>
      <c r="E479" s="27"/>
      <c r="F479" s="135"/>
      <c r="G479" s="27"/>
      <c r="H479" s="136"/>
      <c r="I479" s="136"/>
      <c r="J479" s="136"/>
      <c r="K479" s="136"/>
      <c r="L479" s="136"/>
      <c r="M479" s="136"/>
      <c r="N479" s="136"/>
      <c r="O479" s="136"/>
      <c r="P479" s="136"/>
      <c r="Q479" s="27"/>
      <c r="R479" s="136"/>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row>
    <row r="480" spans="1:44" ht="15.75" customHeight="1">
      <c r="A480" s="27"/>
      <c r="B480" s="27"/>
      <c r="C480" s="135"/>
      <c r="D480" s="27"/>
      <c r="E480" s="27"/>
      <c r="F480" s="135"/>
      <c r="G480" s="27"/>
      <c r="H480" s="136"/>
      <c r="I480" s="136"/>
      <c r="J480" s="136"/>
      <c r="K480" s="136"/>
      <c r="L480" s="136"/>
      <c r="M480" s="136"/>
      <c r="N480" s="136"/>
      <c r="O480" s="136"/>
      <c r="P480" s="136"/>
      <c r="Q480" s="27"/>
      <c r="R480" s="136"/>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row>
    <row r="481" spans="1:44" ht="15.75" customHeight="1">
      <c r="A481" s="27"/>
      <c r="B481" s="27"/>
      <c r="C481" s="135"/>
      <c r="D481" s="27"/>
      <c r="E481" s="27"/>
      <c r="F481" s="135"/>
      <c r="G481" s="27"/>
      <c r="H481" s="136"/>
      <c r="I481" s="136"/>
      <c r="J481" s="136"/>
      <c r="K481" s="136"/>
      <c r="L481" s="136"/>
      <c r="M481" s="136"/>
      <c r="N481" s="136"/>
      <c r="O481" s="136"/>
      <c r="P481" s="136"/>
      <c r="Q481" s="27"/>
      <c r="R481" s="136"/>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row>
    <row r="482" spans="1:44" ht="15.75" customHeight="1">
      <c r="A482" s="27"/>
      <c r="B482" s="27"/>
      <c r="C482" s="135"/>
      <c r="D482" s="27"/>
      <c r="E482" s="27"/>
      <c r="F482" s="135"/>
      <c r="G482" s="27"/>
      <c r="H482" s="136"/>
      <c r="I482" s="136"/>
      <c r="J482" s="136"/>
      <c r="K482" s="136"/>
      <c r="L482" s="136"/>
      <c r="M482" s="136"/>
      <c r="N482" s="136"/>
      <c r="O482" s="136"/>
      <c r="P482" s="136"/>
      <c r="Q482" s="27"/>
      <c r="R482" s="136"/>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row>
    <row r="483" spans="1:44" ht="15.75" customHeight="1">
      <c r="A483" s="27"/>
      <c r="B483" s="27"/>
      <c r="C483" s="135"/>
      <c r="D483" s="27"/>
      <c r="E483" s="27"/>
      <c r="F483" s="135"/>
      <c r="G483" s="27"/>
      <c r="H483" s="136"/>
      <c r="I483" s="136"/>
      <c r="J483" s="136"/>
      <c r="K483" s="136"/>
      <c r="L483" s="136"/>
      <c r="M483" s="136"/>
      <c r="N483" s="136"/>
      <c r="O483" s="136"/>
      <c r="P483" s="136"/>
      <c r="Q483" s="27"/>
      <c r="R483" s="136"/>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row>
    <row r="484" spans="1:44" ht="15.75" customHeight="1">
      <c r="A484" s="27"/>
      <c r="B484" s="27"/>
      <c r="C484" s="135"/>
      <c r="D484" s="27"/>
      <c r="E484" s="27"/>
      <c r="F484" s="135"/>
      <c r="G484" s="27"/>
      <c r="H484" s="136"/>
      <c r="I484" s="136"/>
      <c r="J484" s="136"/>
      <c r="K484" s="136"/>
      <c r="L484" s="136"/>
      <c r="M484" s="136"/>
      <c r="N484" s="136"/>
      <c r="O484" s="136"/>
      <c r="P484" s="136"/>
      <c r="Q484" s="27"/>
      <c r="R484" s="136"/>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row>
    <row r="485" spans="1:44" ht="15.75" customHeight="1">
      <c r="A485" s="27"/>
      <c r="B485" s="27"/>
      <c r="C485" s="135"/>
      <c r="D485" s="27"/>
      <c r="E485" s="27"/>
      <c r="F485" s="135"/>
      <c r="G485" s="27"/>
      <c r="H485" s="136"/>
      <c r="I485" s="136"/>
      <c r="J485" s="136"/>
      <c r="K485" s="136"/>
      <c r="L485" s="136"/>
      <c r="M485" s="136"/>
      <c r="N485" s="136"/>
      <c r="O485" s="136"/>
      <c r="P485" s="136"/>
      <c r="Q485" s="27"/>
      <c r="R485" s="136"/>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row>
    <row r="486" spans="1:44" ht="15.75" customHeight="1">
      <c r="A486" s="27"/>
      <c r="B486" s="27"/>
      <c r="C486" s="135"/>
      <c r="D486" s="27"/>
      <c r="E486" s="27"/>
      <c r="F486" s="135"/>
      <c r="G486" s="27"/>
      <c r="H486" s="136"/>
      <c r="I486" s="136"/>
      <c r="J486" s="136"/>
      <c r="K486" s="136"/>
      <c r="L486" s="136"/>
      <c r="M486" s="136"/>
      <c r="N486" s="136"/>
      <c r="O486" s="136"/>
      <c r="P486" s="136"/>
      <c r="Q486" s="27"/>
      <c r="R486" s="136"/>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row>
    <row r="487" spans="1:44" ht="15.75" customHeight="1">
      <c r="A487" s="27"/>
      <c r="B487" s="27"/>
      <c r="C487" s="135"/>
      <c r="D487" s="27"/>
      <c r="E487" s="27"/>
      <c r="F487" s="135"/>
      <c r="G487" s="27"/>
      <c r="H487" s="136"/>
      <c r="I487" s="136"/>
      <c r="J487" s="136"/>
      <c r="K487" s="136"/>
      <c r="L487" s="136"/>
      <c r="M487" s="136"/>
      <c r="N487" s="136"/>
      <c r="O487" s="136"/>
      <c r="P487" s="136"/>
      <c r="Q487" s="27"/>
      <c r="R487" s="136"/>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row>
    <row r="488" spans="1:44" ht="15.75" customHeight="1">
      <c r="A488" s="27"/>
      <c r="B488" s="27"/>
      <c r="C488" s="135"/>
      <c r="D488" s="27"/>
      <c r="E488" s="27"/>
      <c r="F488" s="135"/>
      <c r="G488" s="27"/>
      <c r="H488" s="136"/>
      <c r="I488" s="136"/>
      <c r="J488" s="136"/>
      <c r="K488" s="136"/>
      <c r="L488" s="136"/>
      <c r="M488" s="136"/>
      <c r="N488" s="136"/>
      <c r="O488" s="136"/>
      <c r="P488" s="136"/>
      <c r="Q488" s="27"/>
      <c r="R488" s="136"/>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row>
    <row r="489" spans="1:44" ht="15.75" customHeight="1">
      <c r="A489" s="27"/>
      <c r="B489" s="27"/>
      <c r="C489" s="135"/>
      <c r="D489" s="27"/>
      <c r="E489" s="27"/>
      <c r="F489" s="135"/>
      <c r="G489" s="27"/>
      <c r="H489" s="136"/>
      <c r="I489" s="136"/>
      <c r="J489" s="136"/>
      <c r="K489" s="136"/>
      <c r="L489" s="136"/>
      <c r="M489" s="136"/>
      <c r="N489" s="136"/>
      <c r="O489" s="136"/>
      <c r="P489" s="136"/>
      <c r="Q489" s="27"/>
      <c r="R489" s="136"/>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row>
    <row r="490" spans="1:44" ht="15.75" customHeight="1">
      <c r="A490" s="27"/>
      <c r="B490" s="27"/>
      <c r="C490" s="135"/>
      <c r="D490" s="27"/>
      <c r="E490" s="27"/>
      <c r="F490" s="135"/>
      <c r="G490" s="27"/>
      <c r="H490" s="136"/>
      <c r="I490" s="136"/>
      <c r="J490" s="136"/>
      <c r="K490" s="136"/>
      <c r="L490" s="136"/>
      <c r="M490" s="136"/>
      <c r="N490" s="136"/>
      <c r="O490" s="136"/>
      <c r="P490" s="136"/>
      <c r="Q490" s="27"/>
      <c r="R490" s="136"/>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row>
    <row r="491" spans="1:44" ht="15.75" customHeight="1">
      <c r="A491" s="27"/>
      <c r="B491" s="27"/>
      <c r="C491" s="135"/>
      <c r="D491" s="27"/>
      <c r="E491" s="27"/>
      <c r="F491" s="135"/>
      <c r="G491" s="27"/>
      <c r="H491" s="136"/>
      <c r="I491" s="136"/>
      <c r="J491" s="136"/>
      <c r="K491" s="136"/>
      <c r="L491" s="136"/>
      <c r="M491" s="136"/>
      <c r="N491" s="136"/>
      <c r="O491" s="136"/>
      <c r="P491" s="136"/>
      <c r="Q491" s="27"/>
      <c r="R491" s="136"/>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row>
    <row r="492" spans="1:44" ht="15.75" customHeight="1">
      <c r="A492" s="27"/>
      <c r="B492" s="27"/>
      <c r="C492" s="135"/>
      <c r="D492" s="27"/>
      <c r="E492" s="27"/>
      <c r="F492" s="135"/>
      <c r="G492" s="27"/>
      <c r="H492" s="136"/>
      <c r="I492" s="136"/>
      <c r="J492" s="136"/>
      <c r="K492" s="136"/>
      <c r="L492" s="136"/>
      <c r="M492" s="136"/>
      <c r="N492" s="136"/>
      <c r="O492" s="136"/>
      <c r="P492" s="136"/>
      <c r="Q492" s="27"/>
      <c r="R492" s="136"/>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row>
    <row r="493" spans="1:44" ht="15.75" customHeight="1">
      <c r="A493" s="27"/>
      <c r="B493" s="27"/>
      <c r="C493" s="135"/>
      <c r="D493" s="27"/>
      <c r="E493" s="27"/>
      <c r="F493" s="135"/>
      <c r="G493" s="27"/>
      <c r="H493" s="136"/>
      <c r="I493" s="136"/>
      <c r="J493" s="136"/>
      <c r="K493" s="136"/>
      <c r="L493" s="136"/>
      <c r="M493" s="136"/>
      <c r="N493" s="136"/>
      <c r="O493" s="136"/>
      <c r="P493" s="136"/>
      <c r="Q493" s="27"/>
      <c r="R493" s="136"/>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row>
    <row r="494" spans="1:44" ht="15.75" customHeight="1">
      <c r="A494" s="27"/>
      <c r="B494" s="27"/>
      <c r="C494" s="135"/>
      <c r="D494" s="27"/>
      <c r="E494" s="27"/>
      <c r="F494" s="135"/>
      <c r="G494" s="27"/>
      <c r="H494" s="136"/>
      <c r="I494" s="136"/>
      <c r="J494" s="136"/>
      <c r="K494" s="136"/>
      <c r="L494" s="136"/>
      <c r="M494" s="136"/>
      <c r="N494" s="136"/>
      <c r="O494" s="136"/>
      <c r="P494" s="136"/>
      <c r="Q494" s="27"/>
      <c r="R494" s="136"/>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row>
    <row r="495" spans="1:44" ht="15.75" customHeight="1">
      <c r="A495" s="27"/>
      <c r="B495" s="27"/>
      <c r="C495" s="135"/>
      <c r="D495" s="27"/>
      <c r="E495" s="27"/>
      <c r="F495" s="135"/>
      <c r="G495" s="27"/>
      <c r="H495" s="136"/>
      <c r="I495" s="136"/>
      <c r="J495" s="136"/>
      <c r="K495" s="136"/>
      <c r="L495" s="136"/>
      <c r="M495" s="136"/>
      <c r="N495" s="136"/>
      <c r="O495" s="136"/>
      <c r="P495" s="136"/>
      <c r="Q495" s="27"/>
      <c r="R495" s="136"/>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row>
    <row r="496" spans="1:44" ht="15.75" customHeight="1">
      <c r="A496" s="27"/>
      <c r="B496" s="27"/>
      <c r="C496" s="135"/>
      <c r="D496" s="27"/>
      <c r="E496" s="27"/>
      <c r="F496" s="135"/>
      <c r="G496" s="27"/>
      <c r="H496" s="136"/>
      <c r="I496" s="136"/>
      <c r="J496" s="136"/>
      <c r="K496" s="136"/>
      <c r="L496" s="136"/>
      <c r="M496" s="136"/>
      <c r="N496" s="136"/>
      <c r="O496" s="136"/>
      <c r="P496" s="136"/>
      <c r="Q496" s="27"/>
      <c r="R496" s="136"/>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row>
    <row r="497" spans="1:44" ht="15.75" customHeight="1">
      <c r="A497" s="27"/>
      <c r="B497" s="27"/>
      <c r="C497" s="135"/>
      <c r="D497" s="27"/>
      <c r="E497" s="27"/>
      <c r="F497" s="135"/>
      <c r="G497" s="27"/>
      <c r="H497" s="136"/>
      <c r="I497" s="136"/>
      <c r="J497" s="136"/>
      <c r="K497" s="136"/>
      <c r="L497" s="136"/>
      <c r="M497" s="136"/>
      <c r="N497" s="136"/>
      <c r="O497" s="136"/>
      <c r="P497" s="136"/>
      <c r="Q497" s="27"/>
      <c r="R497" s="136"/>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row>
    <row r="498" spans="1:44" ht="15.75" customHeight="1">
      <c r="A498" s="27"/>
      <c r="B498" s="27"/>
      <c r="C498" s="135"/>
      <c r="D498" s="27"/>
      <c r="E498" s="27"/>
      <c r="F498" s="135"/>
      <c r="G498" s="27"/>
      <c r="H498" s="136"/>
      <c r="I498" s="136"/>
      <c r="J498" s="136"/>
      <c r="K498" s="136"/>
      <c r="L498" s="136"/>
      <c r="M498" s="136"/>
      <c r="N498" s="136"/>
      <c r="O498" s="136"/>
      <c r="P498" s="136"/>
      <c r="Q498" s="27"/>
      <c r="R498" s="136"/>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row>
    <row r="499" spans="1:44" ht="15.75" customHeight="1">
      <c r="A499" s="27"/>
      <c r="B499" s="27"/>
      <c r="C499" s="135"/>
      <c r="D499" s="27"/>
      <c r="E499" s="27"/>
      <c r="F499" s="135"/>
      <c r="G499" s="27"/>
      <c r="H499" s="136"/>
      <c r="I499" s="136"/>
      <c r="J499" s="136"/>
      <c r="K499" s="136"/>
      <c r="L499" s="136"/>
      <c r="M499" s="136"/>
      <c r="N499" s="136"/>
      <c r="O499" s="136"/>
      <c r="P499" s="136"/>
      <c r="Q499" s="27"/>
      <c r="R499" s="136"/>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row>
    <row r="500" spans="1:44" ht="15.75" customHeight="1">
      <c r="A500" s="27"/>
      <c r="B500" s="27"/>
      <c r="C500" s="135"/>
      <c r="D500" s="27"/>
      <c r="E500" s="27"/>
      <c r="F500" s="135"/>
      <c r="G500" s="27"/>
      <c r="H500" s="136"/>
      <c r="I500" s="136"/>
      <c r="J500" s="136"/>
      <c r="K500" s="136"/>
      <c r="L500" s="136"/>
      <c r="M500" s="136"/>
      <c r="N500" s="136"/>
      <c r="O500" s="136"/>
      <c r="P500" s="136"/>
      <c r="Q500" s="27"/>
      <c r="R500" s="136"/>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row>
    <row r="501" spans="1:44" ht="15.75" customHeight="1">
      <c r="A501" s="27"/>
      <c r="B501" s="27"/>
      <c r="C501" s="135"/>
      <c r="D501" s="27"/>
      <c r="E501" s="27"/>
      <c r="F501" s="135"/>
      <c r="G501" s="27"/>
      <c r="H501" s="136"/>
      <c r="I501" s="136"/>
      <c r="J501" s="136"/>
      <c r="K501" s="136"/>
      <c r="L501" s="136"/>
      <c r="M501" s="136"/>
      <c r="N501" s="136"/>
      <c r="O501" s="136"/>
      <c r="P501" s="136"/>
      <c r="Q501" s="27"/>
      <c r="R501" s="136"/>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row>
    <row r="502" spans="1:44" ht="15.75" customHeight="1">
      <c r="A502" s="27"/>
      <c r="B502" s="27"/>
      <c r="C502" s="135"/>
      <c r="D502" s="27"/>
      <c r="E502" s="27"/>
      <c r="F502" s="135"/>
      <c r="G502" s="27"/>
      <c r="H502" s="136"/>
      <c r="I502" s="136"/>
      <c r="J502" s="136"/>
      <c r="K502" s="136"/>
      <c r="L502" s="136"/>
      <c r="M502" s="136"/>
      <c r="N502" s="136"/>
      <c r="O502" s="136"/>
      <c r="P502" s="136"/>
      <c r="Q502" s="27"/>
      <c r="R502" s="136"/>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row>
    <row r="503" spans="1:44" ht="15.75" customHeight="1">
      <c r="A503" s="27"/>
      <c r="B503" s="27"/>
      <c r="C503" s="135"/>
      <c r="D503" s="27"/>
      <c r="E503" s="27"/>
      <c r="F503" s="135"/>
      <c r="G503" s="27"/>
      <c r="H503" s="136"/>
      <c r="I503" s="136"/>
      <c r="J503" s="136"/>
      <c r="K503" s="136"/>
      <c r="L503" s="136"/>
      <c r="M503" s="136"/>
      <c r="N503" s="136"/>
      <c r="O503" s="136"/>
      <c r="P503" s="136"/>
      <c r="Q503" s="27"/>
      <c r="R503" s="136"/>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row>
    <row r="504" spans="1:44" ht="15.75" customHeight="1">
      <c r="A504" s="27"/>
      <c r="B504" s="27"/>
      <c r="C504" s="135"/>
      <c r="D504" s="27"/>
      <c r="E504" s="27"/>
      <c r="F504" s="135"/>
      <c r="G504" s="27"/>
      <c r="H504" s="136"/>
      <c r="I504" s="136"/>
      <c r="J504" s="136"/>
      <c r="K504" s="136"/>
      <c r="L504" s="136"/>
      <c r="M504" s="136"/>
      <c r="N504" s="136"/>
      <c r="O504" s="136"/>
      <c r="P504" s="136"/>
      <c r="Q504" s="27"/>
      <c r="R504" s="136"/>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row>
    <row r="505" spans="1:44" ht="15.75" customHeight="1">
      <c r="A505" s="27"/>
      <c r="B505" s="27"/>
      <c r="C505" s="135"/>
      <c r="D505" s="27"/>
      <c r="E505" s="27"/>
      <c r="F505" s="135"/>
      <c r="G505" s="27"/>
      <c r="H505" s="136"/>
      <c r="I505" s="136"/>
      <c r="J505" s="136"/>
      <c r="K505" s="136"/>
      <c r="L505" s="136"/>
      <c r="M505" s="136"/>
      <c r="N505" s="136"/>
      <c r="O505" s="136"/>
      <c r="P505" s="136"/>
      <c r="Q505" s="27"/>
      <c r="R505" s="136"/>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row>
    <row r="506" spans="1:44" ht="15.75" customHeight="1">
      <c r="A506" s="27"/>
      <c r="B506" s="27"/>
      <c r="C506" s="135"/>
      <c r="D506" s="27"/>
      <c r="E506" s="27"/>
      <c r="F506" s="135"/>
      <c r="G506" s="27"/>
      <c r="H506" s="136"/>
      <c r="I506" s="136"/>
      <c r="J506" s="136"/>
      <c r="K506" s="136"/>
      <c r="L506" s="136"/>
      <c r="M506" s="136"/>
      <c r="N506" s="136"/>
      <c r="O506" s="136"/>
      <c r="P506" s="136"/>
      <c r="Q506" s="27"/>
      <c r="R506" s="136"/>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row>
    <row r="507" spans="1:44" ht="15.75" customHeight="1">
      <c r="A507" s="27"/>
      <c r="B507" s="27"/>
      <c r="C507" s="135"/>
      <c r="D507" s="27"/>
      <c r="E507" s="27"/>
      <c r="F507" s="135"/>
      <c r="G507" s="27"/>
      <c r="H507" s="136"/>
      <c r="I507" s="136"/>
      <c r="J507" s="136"/>
      <c r="K507" s="136"/>
      <c r="L507" s="136"/>
      <c r="M507" s="136"/>
      <c r="N507" s="136"/>
      <c r="O507" s="136"/>
      <c r="P507" s="136"/>
      <c r="Q507" s="27"/>
      <c r="R507" s="136"/>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row>
    <row r="508" spans="1:44" ht="15.75" customHeight="1">
      <c r="A508" s="27"/>
      <c r="B508" s="27"/>
      <c r="C508" s="135"/>
      <c r="D508" s="27"/>
      <c r="E508" s="27"/>
      <c r="F508" s="135"/>
      <c r="G508" s="27"/>
      <c r="H508" s="136"/>
      <c r="I508" s="136"/>
      <c r="J508" s="136"/>
      <c r="K508" s="136"/>
      <c r="L508" s="136"/>
      <c r="M508" s="136"/>
      <c r="N508" s="136"/>
      <c r="O508" s="136"/>
      <c r="P508" s="136"/>
      <c r="Q508" s="27"/>
      <c r="R508" s="136"/>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row>
    <row r="509" spans="1:44" ht="15.75" customHeight="1">
      <c r="A509" s="27"/>
      <c r="B509" s="27"/>
      <c r="C509" s="135"/>
      <c r="D509" s="27"/>
      <c r="E509" s="27"/>
      <c r="F509" s="135"/>
      <c r="G509" s="27"/>
      <c r="H509" s="136"/>
      <c r="I509" s="136"/>
      <c r="J509" s="136"/>
      <c r="K509" s="136"/>
      <c r="L509" s="136"/>
      <c r="M509" s="136"/>
      <c r="N509" s="136"/>
      <c r="O509" s="136"/>
      <c r="P509" s="136"/>
      <c r="Q509" s="27"/>
      <c r="R509" s="136"/>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row>
    <row r="510" spans="1:44" ht="15.75" customHeight="1">
      <c r="A510" s="27"/>
      <c r="B510" s="27"/>
      <c r="C510" s="135"/>
      <c r="D510" s="27"/>
      <c r="E510" s="27"/>
      <c r="F510" s="135"/>
      <c r="G510" s="27"/>
      <c r="H510" s="136"/>
      <c r="I510" s="136"/>
      <c r="J510" s="136"/>
      <c r="K510" s="136"/>
      <c r="L510" s="136"/>
      <c r="M510" s="136"/>
      <c r="N510" s="136"/>
      <c r="O510" s="136"/>
      <c r="P510" s="136"/>
      <c r="Q510" s="27"/>
      <c r="R510" s="136"/>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row>
    <row r="511" spans="1:44" ht="15.75" customHeight="1">
      <c r="A511" s="27"/>
      <c r="B511" s="27"/>
      <c r="C511" s="135"/>
      <c r="D511" s="27"/>
      <c r="E511" s="27"/>
      <c r="F511" s="135"/>
      <c r="G511" s="27"/>
      <c r="H511" s="136"/>
      <c r="I511" s="136"/>
      <c r="J511" s="136"/>
      <c r="K511" s="136"/>
      <c r="L511" s="136"/>
      <c r="M511" s="136"/>
      <c r="N511" s="136"/>
      <c r="O511" s="136"/>
      <c r="P511" s="136"/>
      <c r="Q511" s="27"/>
      <c r="R511" s="136"/>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row>
    <row r="512" spans="1:44" ht="15.75" customHeight="1">
      <c r="A512" s="27"/>
      <c r="B512" s="27"/>
      <c r="C512" s="135"/>
      <c r="D512" s="27"/>
      <c r="E512" s="27"/>
      <c r="F512" s="135"/>
      <c r="G512" s="27"/>
      <c r="H512" s="136"/>
      <c r="I512" s="136"/>
      <c r="J512" s="136"/>
      <c r="K512" s="136"/>
      <c r="L512" s="136"/>
      <c r="M512" s="136"/>
      <c r="N512" s="136"/>
      <c r="O512" s="136"/>
      <c r="P512" s="136"/>
      <c r="Q512" s="27"/>
      <c r="R512" s="136"/>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row>
    <row r="513" spans="1:44" ht="15.75" customHeight="1">
      <c r="A513" s="27"/>
      <c r="B513" s="27"/>
      <c r="C513" s="135"/>
      <c r="D513" s="27"/>
      <c r="E513" s="27"/>
      <c r="F513" s="135"/>
      <c r="G513" s="27"/>
      <c r="H513" s="136"/>
      <c r="I513" s="136"/>
      <c r="J513" s="136"/>
      <c r="K513" s="136"/>
      <c r="L513" s="136"/>
      <c r="M513" s="136"/>
      <c r="N513" s="136"/>
      <c r="O513" s="136"/>
      <c r="P513" s="136"/>
      <c r="Q513" s="27"/>
      <c r="R513" s="136"/>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row>
    <row r="514" spans="1:44" ht="15.75" customHeight="1">
      <c r="A514" s="27"/>
      <c r="B514" s="27"/>
      <c r="C514" s="135"/>
      <c r="D514" s="27"/>
      <c r="E514" s="27"/>
      <c r="F514" s="135"/>
      <c r="G514" s="27"/>
      <c r="H514" s="136"/>
      <c r="I514" s="136"/>
      <c r="J514" s="136"/>
      <c r="K514" s="136"/>
      <c r="L514" s="136"/>
      <c r="M514" s="136"/>
      <c r="N514" s="136"/>
      <c r="O514" s="136"/>
      <c r="P514" s="136"/>
      <c r="Q514" s="27"/>
      <c r="R514" s="136"/>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row>
    <row r="515" spans="1:44" ht="15.75" customHeight="1">
      <c r="A515" s="27"/>
      <c r="B515" s="27"/>
      <c r="C515" s="135"/>
      <c r="D515" s="27"/>
      <c r="E515" s="27"/>
      <c r="F515" s="135"/>
      <c r="G515" s="27"/>
      <c r="H515" s="136"/>
      <c r="I515" s="136"/>
      <c r="J515" s="136"/>
      <c r="K515" s="136"/>
      <c r="L515" s="136"/>
      <c r="M515" s="136"/>
      <c r="N515" s="136"/>
      <c r="O515" s="136"/>
      <c r="P515" s="136"/>
      <c r="Q515" s="27"/>
      <c r="R515" s="136"/>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row>
    <row r="516" spans="1:44" ht="15.75" customHeight="1">
      <c r="A516" s="27"/>
      <c r="B516" s="27"/>
      <c r="C516" s="135"/>
      <c r="D516" s="27"/>
      <c r="E516" s="27"/>
      <c r="F516" s="135"/>
      <c r="G516" s="27"/>
      <c r="H516" s="136"/>
      <c r="I516" s="136"/>
      <c r="J516" s="136"/>
      <c r="K516" s="136"/>
      <c r="L516" s="136"/>
      <c r="M516" s="136"/>
      <c r="N516" s="136"/>
      <c r="O516" s="136"/>
      <c r="P516" s="136"/>
      <c r="Q516" s="27"/>
      <c r="R516" s="136"/>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row>
    <row r="517" spans="1:44" ht="15.75" customHeight="1">
      <c r="A517" s="27"/>
      <c r="B517" s="27"/>
      <c r="C517" s="135"/>
      <c r="D517" s="27"/>
      <c r="E517" s="27"/>
      <c r="F517" s="135"/>
      <c r="G517" s="27"/>
      <c r="H517" s="136"/>
      <c r="I517" s="136"/>
      <c r="J517" s="136"/>
      <c r="K517" s="136"/>
      <c r="L517" s="136"/>
      <c r="M517" s="136"/>
      <c r="N517" s="136"/>
      <c r="O517" s="136"/>
      <c r="P517" s="136"/>
      <c r="Q517" s="27"/>
      <c r="R517" s="136"/>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row>
    <row r="518" spans="1:44" ht="15.75" customHeight="1">
      <c r="A518" s="27"/>
      <c r="B518" s="27"/>
      <c r="C518" s="135"/>
      <c r="D518" s="27"/>
      <c r="E518" s="27"/>
      <c r="F518" s="135"/>
      <c r="G518" s="27"/>
      <c r="H518" s="136"/>
      <c r="I518" s="136"/>
      <c r="J518" s="136"/>
      <c r="K518" s="136"/>
      <c r="L518" s="136"/>
      <c r="M518" s="136"/>
      <c r="N518" s="136"/>
      <c r="O518" s="136"/>
      <c r="P518" s="136"/>
      <c r="Q518" s="27"/>
      <c r="R518" s="136"/>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row>
    <row r="519" spans="1:44" ht="15.75" customHeight="1">
      <c r="A519" s="27"/>
      <c r="B519" s="27"/>
      <c r="C519" s="135"/>
      <c r="D519" s="27"/>
      <c r="E519" s="27"/>
      <c r="F519" s="135"/>
      <c r="G519" s="27"/>
      <c r="H519" s="136"/>
      <c r="I519" s="136"/>
      <c r="J519" s="136"/>
      <c r="K519" s="136"/>
      <c r="L519" s="136"/>
      <c r="M519" s="136"/>
      <c r="N519" s="136"/>
      <c r="O519" s="136"/>
      <c r="P519" s="136"/>
      <c r="Q519" s="27"/>
      <c r="R519" s="136"/>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row>
    <row r="520" spans="1:44" ht="15.75" customHeight="1">
      <c r="A520" s="27"/>
      <c r="B520" s="27"/>
      <c r="C520" s="135"/>
      <c r="D520" s="27"/>
      <c r="E520" s="27"/>
      <c r="F520" s="135"/>
      <c r="G520" s="27"/>
      <c r="H520" s="136"/>
      <c r="I520" s="136"/>
      <c r="J520" s="136"/>
      <c r="K520" s="136"/>
      <c r="L520" s="136"/>
      <c r="M520" s="136"/>
      <c r="N520" s="136"/>
      <c r="O520" s="136"/>
      <c r="P520" s="136"/>
      <c r="Q520" s="27"/>
      <c r="R520" s="136"/>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row>
    <row r="521" spans="1:44" ht="15.75" customHeight="1">
      <c r="A521" s="27"/>
      <c r="B521" s="27"/>
      <c r="C521" s="135"/>
      <c r="D521" s="27"/>
      <c r="E521" s="27"/>
      <c r="F521" s="135"/>
      <c r="G521" s="27"/>
      <c r="H521" s="136"/>
      <c r="I521" s="136"/>
      <c r="J521" s="136"/>
      <c r="K521" s="136"/>
      <c r="L521" s="136"/>
      <c r="M521" s="136"/>
      <c r="N521" s="136"/>
      <c r="O521" s="136"/>
      <c r="P521" s="136"/>
      <c r="Q521" s="27"/>
      <c r="R521" s="136"/>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row>
    <row r="522" spans="1:44" ht="15.75" customHeight="1">
      <c r="A522" s="27"/>
      <c r="B522" s="27"/>
      <c r="C522" s="135"/>
      <c r="D522" s="27"/>
      <c r="E522" s="27"/>
      <c r="F522" s="135"/>
      <c r="G522" s="27"/>
      <c r="H522" s="136"/>
      <c r="I522" s="136"/>
      <c r="J522" s="136"/>
      <c r="K522" s="136"/>
      <c r="L522" s="136"/>
      <c r="M522" s="136"/>
      <c r="N522" s="136"/>
      <c r="O522" s="136"/>
      <c r="P522" s="136"/>
      <c r="Q522" s="27"/>
      <c r="R522" s="136"/>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row>
    <row r="523" spans="1:44" ht="15.75" customHeight="1">
      <c r="A523" s="27"/>
      <c r="B523" s="27"/>
      <c r="C523" s="135"/>
      <c r="D523" s="27"/>
      <c r="E523" s="27"/>
      <c r="F523" s="135"/>
      <c r="G523" s="27"/>
      <c r="H523" s="136"/>
      <c r="I523" s="136"/>
      <c r="J523" s="136"/>
      <c r="K523" s="136"/>
      <c r="L523" s="136"/>
      <c r="M523" s="136"/>
      <c r="N523" s="136"/>
      <c r="O523" s="136"/>
      <c r="P523" s="136"/>
      <c r="Q523" s="27"/>
      <c r="R523" s="136"/>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row>
    <row r="524" spans="1:44" ht="15.75" customHeight="1">
      <c r="A524" s="27"/>
      <c r="B524" s="27"/>
      <c r="C524" s="135"/>
      <c r="D524" s="27"/>
      <c r="E524" s="27"/>
      <c r="F524" s="135"/>
      <c r="G524" s="27"/>
      <c r="H524" s="136"/>
      <c r="I524" s="136"/>
      <c r="J524" s="136"/>
      <c r="K524" s="136"/>
      <c r="L524" s="136"/>
      <c r="M524" s="136"/>
      <c r="N524" s="136"/>
      <c r="O524" s="136"/>
      <c r="P524" s="136"/>
      <c r="Q524" s="27"/>
      <c r="R524" s="136"/>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row>
    <row r="525" spans="1:44" ht="15.75" customHeight="1">
      <c r="A525" s="27"/>
      <c r="B525" s="27"/>
      <c r="C525" s="135"/>
      <c r="D525" s="27"/>
      <c r="E525" s="27"/>
      <c r="F525" s="135"/>
      <c r="G525" s="27"/>
      <c r="H525" s="136"/>
      <c r="I525" s="136"/>
      <c r="J525" s="136"/>
      <c r="K525" s="136"/>
      <c r="L525" s="136"/>
      <c r="M525" s="136"/>
      <c r="N525" s="136"/>
      <c r="O525" s="136"/>
      <c r="P525" s="136"/>
      <c r="Q525" s="27"/>
      <c r="R525" s="136"/>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row>
    <row r="526" spans="1:44" ht="15.75" customHeight="1">
      <c r="A526" s="27"/>
      <c r="B526" s="27"/>
      <c r="C526" s="135"/>
      <c r="D526" s="27"/>
      <c r="E526" s="27"/>
      <c r="F526" s="135"/>
      <c r="G526" s="27"/>
      <c r="H526" s="136"/>
      <c r="I526" s="136"/>
      <c r="J526" s="136"/>
      <c r="K526" s="136"/>
      <c r="L526" s="136"/>
      <c r="M526" s="136"/>
      <c r="N526" s="136"/>
      <c r="O526" s="136"/>
      <c r="P526" s="136"/>
      <c r="Q526" s="27"/>
      <c r="R526" s="136"/>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row>
    <row r="527" spans="1:44" ht="15.75" customHeight="1">
      <c r="A527" s="27"/>
      <c r="B527" s="27"/>
      <c r="C527" s="135"/>
      <c r="D527" s="27"/>
      <c r="E527" s="27"/>
      <c r="F527" s="135"/>
      <c r="G527" s="27"/>
      <c r="H527" s="136"/>
      <c r="I527" s="136"/>
      <c r="J527" s="136"/>
      <c r="K527" s="136"/>
      <c r="L527" s="136"/>
      <c r="M527" s="136"/>
      <c r="N527" s="136"/>
      <c r="O527" s="136"/>
      <c r="P527" s="136"/>
      <c r="Q527" s="27"/>
      <c r="R527" s="136"/>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row>
    <row r="528" spans="1:44" ht="15.75" customHeight="1">
      <c r="A528" s="27"/>
      <c r="B528" s="27"/>
      <c r="C528" s="135"/>
      <c r="D528" s="27"/>
      <c r="E528" s="27"/>
      <c r="F528" s="135"/>
      <c r="G528" s="27"/>
      <c r="H528" s="136"/>
      <c r="I528" s="136"/>
      <c r="J528" s="136"/>
      <c r="K528" s="136"/>
      <c r="L528" s="136"/>
      <c r="M528" s="136"/>
      <c r="N528" s="136"/>
      <c r="O528" s="136"/>
      <c r="P528" s="136"/>
      <c r="Q528" s="27"/>
      <c r="R528" s="136"/>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row>
    <row r="529" spans="1:44" ht="15.75" customHeight="1">
      <c r="A529" s="27"/>
      <c r="B529" s="27"/>
      <c r="C529" s="135"/>
      <c r="D529" s="27"/>
      <c r="E529" s="27"/>
      <c r="F529" s="135"/>
      <c r="G529" s="27"/>
      <c r="H529" s="136"/>
      <c r="I529" s="136"/>
      <c r="J529" s="136"/>
      <c r="K529" s="136"/>
      <c r="L529" s="136"/>
      <c r="M529" s="136"/>
      <c r="N529" s="136"/>
      <c r="O529" s="136"/>
      <c r="P529" s="136"/>
      <c r="Q529" s="27"/>
      <c r="R529" s="136"/>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row>
    <row r="530" spans="1:44" ht="15.75" customHeight="1">
      <c r="A530" s="27"/>
      <c r="B530" s="27"/>
      <c r="C530" s="135"/>
      <c r="D530" s="27"/>
      <c r="E530" s="27"/>
      <c r="F530" s="135"/>
      <c r="G530" s="27"/>
      <c r="H530" s="136"/>
      <c r="I530" s="136"/>
      <c r="J530" s="136"/>
      <c r="K530" s="136"/>
      <c r="L530" s="136"/>
      <c r="M530" s="136"/>
      <c r="N530" s="136"/>
      <c r="O530" s="136"/>
      <c r="P530" s="136"/>
      <c r="Q530" s="27"/>
      <c r="R530" s="136"/>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row>
    <row r="531" spans="1:44" ht="15.75" customHeight="1">
      <c r="A531" s="27"/>
      <c r="B531" s="27"/>
      <c r="C531" s="135"/>
      <c r="D531" s="27"/>
      <c r="E531" s="27"/>
      <c r="F531" s="135"/>
      <c r="G531" s="27"/>
      <c r="H531" s="136"/>
      <c r="I531" s="136"/>
      <c r="J531" s="136"/>
      <c r="K531" s="136"/>
      <c r="L531" s="136"/>
      <c r="M531" s="136"/>
      <c r="N531" s="136"/>
      <c r="O531" s="136"/>
      <c r="P531" s="136"/>
      <c r="Q531" s="27"/>
      <c r="R531" s="136"/>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row>
    <row r="532" spans="1:44" ht="15.75" customHeight="1">
      <c r="A532" s="27"/>
      <c r="B532" s="27"/>
      <c r="C532" s="135"/>
      <c r="D532" s="27"/>
      <c r="E532" s="27"/>
      <c r="F532" s="135"/>
      <c r="G532" s="27"/>
      <c r="H532" s="136"/>
      <c r="I532" s="136"/>
      <c r="J532" s="136"/>
      <c r="K532" s="136"/>
      <c r="L532" s="136"/>
      <c r="M532" s="136"/>
      <c r="N532" s="136"/>
      <c r="O532" s="136"/>
      <c r="P532" s="136"/>
      <c r="Q532" s="27"/>
      <c r="R532" s="136"/>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row>
    <row r="533" spans="1:44" ht="15.75" customHeight="1">
      <c r="A533" s="27"/>
      <c r="B533" s="27"/>
      <c r="C533" s="135"/>
      <c r="D533" s="27"/>
      <c r="E533" s="27"/>
      <c r="F533" s="135"/>
      <c r="G533" s="27"/>
      <c r="H533" s="136"/>
      <c r="I533" s="136"/>
      <c r="J533" s="136"/>
      <c r="K533" s="136"/>
      <c r="L533" s="136"/>
      <c r="M533" s="136"/>
      <c r="N533" s="136"/>
      <c r="O533" s="136"/>
      <c r="P533" s="136"/>
      <c r="Q533" s="27"/>
      <c r="R533" s="136"/>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row>
    <row r="534" spans="1:44" ht="15.75" customHeight="1">
      <c r="A534" s="27"/>
      <c r="B534" s="27"/>
      <c r="C534" s="135"/>
      <c r="D534" s="27"/>
      <c r="E534" s="27"/>
      <c r="F534" s="135"/>
      <c r="G534" s="27"/>
      <c r="H534" s="136"/>
      <c r="I534" s="136"/>
      <c r="J534" s="136"/>
      <c r="K534" s="136"/>
      <c r="L534" s="136"/>
      <c r="M534" s="136"/>
      <c r="N534" s="136"/>
      <c r="O534" s="136"/>
      <c r="P534" s="136"/>
      <c r="Q534" s="27"/>
      <c r="R534" s="136"/>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row>
    <row r="535" spans="1:44" ht="15.75" customHeight="1">
      <c r="A535" s="27"/>
      <c r="B535" s="27"/>
      <c r="C535" s="135"/>
      <c r="D535" s="27"/>
      <c r="E535" s="27"/>
      <c r="F535" s="135"/>
      <c r="G535" s="27"/>
      <c r="H535" s="136"/>
      <c r="I535" s="136"/>
      <c r="J535" s="136"/>
      <c r="K535" s="136"/>
      <c r="L535" s="136"/>
      <c r="M535" s="136"/>
      <c r="N535" s="136"/>
      <c r="O535" s="136"/>
      <c r="P535" s="136"/>
      <c r="Q535" s="27"/>
      <c r="R535" s="136"/>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row>
    <row r="536" spans="1:44" ht="15.75" customHeight="1">
      <c r="A536" s="27"/>
      <c r="B536" s="27"/>
      <c r="C536" s="135"/>
      <c r="D536" s="27"/>
      <c r="E536" s="27"/>
      <c r="F536" s="135"/>
      <c r="G536" s="27"/>
      <c r="H536" s="136"/>
      <c r="I536" s="136"/>
      <c r="J536" s="136"/>
      <c r="K536" s="136"/>
      <c r="L536" s="136"/>
      <c r="M536" s="136"/>
      <c r="N536" s="136"/>
      <c r="O536" s="136"/>
      <c r="P536" s="136"/>
      <c r="Q536" s="27"/>
      <c r="R536" s="136"/>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row>
    <row r="537" spans="1:44" ht="15.75" customHeight="1">
      <c r="A537" s="27"/>
      <c r="B537" s="27"/>
      <c r="C537" s="135"/>
      <c r="D537" s="27"/>
      <c r="E537" s="27"/>
      <c r="F537" s="135"/>
      <c r="G537" s="27"/>
      <c r="H537" s="136"/>
      <c r="I537" s="136"/>
      <c r="J537" s="136"/>
      <c r="K537" s="136"/>
      <c r="L537" s="136"/>
      <c r="M537" s="136"/>
      <c r="N537" s="136"/>
      <c r="O537" s="136"/>
      <c r="P537" s="136"/>
      <c r="Q537" s="27"/>
      <c r="R537" s="136"/>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row>
    <row r="538" spans="1:44" ht="15.75" customHeight="1">
      <c r="A538" s="27"/>
      <c r="B538" s="27"/>
      <c r="C538" s="135"/>
      <c r="D538" s="27"/>
      <c r="E538" s="27"/>
      <c r="F538" s="135"/>
      <c r="G538" s="27"/>
      <c r="H538" s="136"/>
      <c r="I538" s="136"/>
      <c r="J538" s="136"/>
      <c r="K538" s="136"/>
      <c r="L538" s="136"/>
      <c r="M538" s="136"/>
      <c r="N538" s="136"/>
      <c r="O538" s="136"/>
      <c r="P538" s="136"/>
      <c r="Q538" s="27"/>
      <c r="R538" s="136"/>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row>
    <row r="539" spans="1:44" ht="15.75" customHeight="1">
      <c r="A539" s="27"/>
      <c r="B539" s="27"/>
      <c r="C539" s="135"/>
      <c r="D539" s="27"/>
      <c r="E539" s="27"/>
      <c r="F539" s="135"/>
      <c r="G539" s="27"/>
      <c r="H539" s="136"/>
      <c r="I539" s="136"/>
      <c r="J539" s="136"/>
      <c r="K539" s="136"/>
      <c r="L539" s="136"/>
      <c r="M539" s="136"/>
      <c r="N539" s="136"/>
      <c r="O539" s="136"/>
      <c r="P539" s="136"/>
      <c r="Q539" s="27"/>
      <c r="R539" s="136"/>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row>
    <row r="540" spans="1:44" ht="15.75" customHeight="1">
      <c r="A540" s="27"/>
      <c r="B540" s="27"/>
      <c r="C540" s="135"/>
      <c r="D540" s="27"/>
      <c r="E540" s="27"/>
      <c r="F540" s="135"/>
      <c r="G540" s="27"/>
      <c r="H540" s="136"/>
      <c r="I540" s="136"/>
      <c r="J540" s="136"/>
      <c r="K540" s="136"/>
      <c r="L540" s="136"/>
      <c r="M540" s="136"/>
      <c r="N540" s="136"/>
      <c r="O540" s="136"/>
      <c r="P540" s="136"/>
      <c r="Q540" s="27"/>
      <c r="R540" s="136"/>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row>
    <row r="541" spans="1:44" ht="15.75" customHeight="1">
      <c r="A541" s="27"/>
      <c r="B541" s="27"/>
      <c r="C541" s="135"/>
      <c r="D541" s="27"/>
      <c r="E541" s="27"/>
      <c r="F541" s="135"/>
      <c r="G541" s="27"/>
      <c r="H541" s="136"/>
      <c r="I541" s="136"/>
      <c r="J541" s="136"/>
      <c r="K541" s="136"/>
      <c r="L541" s="136"/>
      <c r="M541" s="136"/>
      <c r="N541" s="136"/>
      <c r="O541" s="136"/>
      <c r="P541" s="136"/>
      <c r="Q541" s="27"/>
      <c r="R541" s="136"/>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row>
    <row r="542" spans="1:44" ht="15.75" customHeight="1">
      <c r="A542" s="27"/>
      <c r="B542" s="27"/>
      <c r="C542" s="135"/>
      <c r="D542" s="27"/>
      <c r="E542" s="27"/>
      <c r="F542" s="135"/>
      <c r="G542" s="27"/>
      <c r="H542" s="136"/>
      <c r="I542" s="136"/>
      <c r="J542" s="136"/>
      <c r="K542" s="136"/>
      <c r="L542" s="136"/>
      <c r="M542" s="136"/>
      <c r="N542" s="136"/>
      <c r="O542" s="136"/>
      <c r="P542" s="136"/>
      <c r="Q542" s="27"/>
      <c r="R542" s="136"/>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row>
    <row r="543" spans="1:44" ht="15.75" customHeight="1">
      <c r="A543" s="27"/>
      <c r="B543" s="27"/>
      <c r="C543" s="135"/>
      <c r="D543" s="27"/>
      <c r="E543" s="27"/>
      <c r="F543" s="135"/>
      <c r="G543" s="27"/>
      <c r="H543" s="136"/>
      <c r="I543" s="136"/>
      <c r="J543" s="136"/>
      <c r="K543" s="136"/>
      <c r="L543" s="136"/>
      <c r="M543" s="136"/>
      <c r="N543" s="136"/>
      <c r="O543" s="136"/>
      <c r="P543" s="136"/>
      <c r="Q543" s="27"/>
      <c r="R543" s="136"/>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row>
    <row r="544" spans="1:44" ht="15.75" customHeight="1">
      <c r="A544" s="27"/>
      <c r="B544" s="27"/>
      <c r="C544" s="135"/>
      <c r="D544" s="27"/>
      <c r="E544" s="27"/>
      <c r="F544" s="135"/>
      <c r="G544" s="27"/>
      <c r="H544" s="136"/>
      <c r="I544" s="136"/>
      <c r="J544" s="136"/>
      <c r="K544" s="136"/>
      <c r="L544" s="136"/>
      <c r="M544" s="136"/>
      <c r="N544" s="136"/>
      <c r="O544" s="136"/>
      <c r="P544" s="136"/>
      <c r="Q544" s="27"/>
      <c r="R544" s="136"/>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row>
    <row r="545" spans="1:44" ht="15.75" customHeight="1">
      <c r="A545" s="27"/>
      <c r="B545" s="27"/>
      <c r="C545" s="135"/>
      <c r="D545" s="27"/>
      <c r="E545" s="27"/>
      <c r="F545" s="135"/>
      <c r="G545" s="27"/>
      <c r="H545" s="136"/>
      <c r="I545" s="136"/>
      <c r="J545" s="136"/>
      <c r="K545" s="136"/>
      <c r="L545" s="136"/>
      <c r="M545" s="136"/>
      <c r="N545" s="136"/>
      <c r="O545" s="136"/>
      <c r="P545" s="136"/>
      <c r="Q545" s="27"/>
      <c r="R545" s="136"/>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row>
    <row r="546" spans="1:44" ht="15.75" customHeight="1">
      <c r="A546" s="27"/>
      <c r="B546" s="27"/>
      <c r="C546" s="135"/>
      <c r="D546" s="27"/>
      <c r="E546" s="27"/>
      <c r="F546" s="135"/>
      <c r="G546" s="27"/>
      <c r="H546" s="136"/>
      <c r="I546" s="136"/>
      <c r="J546" s="136"/>
      <c r="K546" s="136"/>
      <c r="L546" s="136"/>
      <c r="M546" s="136"/>
      <c r="N546" s="136"/>
      <c r="O546" s="136"/>
      <c r="P546" s="136"/>
      <c r="Q546" s="27"/>
      <c r="R546" s="136"/>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row>
    <row r="547" spans="1:44" ht="15.75" customHeight="1">
      <c r="A547" s="27"/>
      <c r="B547" s="27"/>
      <c r="C547" s="135"/>
      <c r="D547" s="27"/>
      <c r="E547" s="27"/>
      <c r="F547" s="135"/>
      <c r="G547" s="27"/>
      <c r="H547" s="136"/>
      <c r="I547" s="136"/>
      <c r="J547" s="136"/>
      <c r="K547" s="136"/>
      <c r="L547" s="136"/>
      <c r="M547" s="136"/>
      <c r="N547" s="136"/>
      <c r="O547" s="136"/>
      <c r="P547" s="136"/>
      <c r="Q547" s="27"/>
      <c r="R547" s="136"/>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row>
    <row r="548" spans="1:44" ht="15.75" customHeight="1">
      <c r="A548" s="27"/>
      <c r="B548" s="27"/>
      <c r="C548" s="135"/>
      <c r="D548" s="27"/>
      <c r="E548" s="27"/>
      <c r="F548" s="135"/>
      <c r="G548" s="27"/>
      <c r="H548" s="136"/>
      <c r="I548" s="136"/>
      <c r="J548" s="136"/>
      <c r="K548" s="136"/>
      <c r="L548" s="136"/>
      <c r="M548" s="136"/>
      <c r="N548" s="136"/>
      <c r="O548" s="136"/>
      <c r="P548" s="136"/>
      <c r="Q548" s="27"/>
      <c r="R548" s="136"/>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row>
    <row r="549" spans="1:44" ht="15.75" customHeight="1">
      <c r="A549" s="27"/>
      <c r="B549" s="27"/>
      <c r="C549" s="135"/>
      <c r="D549" s="27"/>
      <c r="E549" s="27"/>
      <c r="F549" s="135"/>
      <c r="G549" s="27"/>
      <c r="H549" s="136"/>
      <c r="I549" s="136"/>
      <c r="J549" s="136"/>
      <c r="K549" s="136"/>
      <c r="L549" s="136"/>
      <c r="M549" s="136"/>
      <c r="N549" s="136"/>
      <c r="O549" s="136"/>
      <c r="P549" s="136"/>
      <c r="Q549" s="27"/>
      <c r="R549" s="136"/>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row>
    <row r="550" spans="1:44" ht="15.75" customHeight="1">
      <c r="A550" s="27"/>
      <c r="B550" s="27"/>
      <c r="C550" s="135"/>
      <c r="D550" s="27"/>
      <c r="E550" s="27"/>
      <c r="F550" s="135"/>
      <c r="G550" s="27"/>
      <c r="H550" s="136"/>
      <c r="I550" s="136"/>
      <c r="J550" s="136"/>
      <c r="K550" s="136"/>
      <c r="L550" s="136"/>
      <c r="M550" s="136"/>
      <c r="N550" s="136"/>
      <c r="O550" s="136"/>
      <c r="P550" s="136"/>
      <c r="Q550" s="27"/>
      <c r="R550" s="136"/>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row>
    <row r="551" spans="1:44" ht="15.75" customHeight="1">
      <c r="A551" s="27"/>
      <c r="B551" s="27"/>
      <c r="C551" s="135"/>
      <c r="D551" s="27"/>
      <c r="E551" s="27"/>
      <c r="F551" s="135"/>
      <c r="G551" s="27"/>
      <c r="H551" s="136"/>
      <c r="I551" s="136"/>
      <c r="J551" s="136"/>
      <c r="K551" s="136"/>
      <c r="L551" s="136"/>
      <c r="M551" s="136"/>
      <c r="N551" s="136"/>
      <c r="O551" s="136"/>
      <c r="P551" s="136"/>
      <c r="Q551" s="27"/>
      <c r="R551" s="136"/>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row>
    <row r="552" spans="1:44" ht="15.75" customHeight="1">
      <c r="A552" s="27"/>
      <c r="B552" s="27"/>
      <c r="C552" s="135"/>
      <c r="D552" s="27"/>
      <c r="E552" s="27"/>
      <c r="F552" s="135"/>
      <c r="G552" s="27"/>
      <c r="H552" s="136"/>
      <c r="I552" s="136"/>
      <c r="J552" s="136"/>
      <c r="K552" s="136"/>
      <c r="L552" s="136"/>
      <c r="M552" s="136"/>
      <c r="N552" s="136"/>
      <c r="O552" s="136"/>
      <c r="P552" s="136"/>
      <c r="Q552" s="27"/>
      <c r="R552" s="136"/>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row>
    <row r="553" spans="1:44" ht="15.75" customHeight="1">
      <c r="A553" s="27"/>
      <c r="B553" s="27"/>
      <c r="C553" s="135"/>
      <c r="D553" s="27"/>
      <c r="E553" s="27"/>
      <c r="F553" s="135"/>
      <c r="G553" s="27"/>
      <c r="H553" s="136"/>
      <c r="I553" s="136"/>
      <c r="J553" s="136"/>
      <c r="K553" s="136"/>
      <c r="L553" s="136"/>
      <c r="M553" s="136"/>
      <c r="N553" s="136"/>
      <c r="O553" s="136"/>
      <c r="P553" s="136"/>
      <c r="Q553" s="27"/>
      <c r="R553" s="136"/>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row>
    <row r="554" spans="1:44" ht="15.75" customHeight="1">
      <c r="A554" s="27"/>
      <c r="B554" s="27"/>
      <c r="C554" s="135"/>
      <c r="D554" s="27"/>
      <c r="E554" s="27"/>
      <c r="F554" s="135"/>
      <c r="G554" s="27"/>
      <c r="H554" s="136"/>
      <c r="I554" s="136"/>
      <c r="J554" s="136"/>
      <c r="K554" s="136"/>
      <c r="L554" s="136"/>
      <c r="M554" s="136"/>
      <c r="N554" s="136"/>
      <c r="O554" s="136"/>
      <c r="P554" s="136"/>
      <c r="Q554" s="27"/>
      <c r="R554" s="136"/>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row>
    <row r="555" spans="1:44" ht="15.75" customHeight="1">
      <c r="A555" s="27"/>
      <c r="B555" s="27"/>
      <c r="C555" s="135"/>
      <c r="D555" s="27"/>
      <c r="E555" s="27"/>
      <c r="F555" s="135"/>
      <c r="G555" s="27"/>
      <c r="H555" s="136"/>
      <c r="I555" s="136"/>
      <c r="J555" s="136"/>
      <c r="K555" s="136"/>
      <c r="L555" s="136"/>
      <c r="M555" s="136"/>
      <c r="N555" s="136"/>
      <c r="O555" s="136"/>
      <c r="P555" s="136"/>
      <c r="Q555" s="27"/>
      <c r="R555" s="136"/>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row>
    <row r="556" spans="1:44" ht="15.75" customHeight="1">
      <c r="A556" s="27"/>
      <c r="B556" s="27"/>
      <c r="C556" s="135"/>
      <c r="D556" s="27"/>
      <c r="E556" s="27"/>
      <c r="F556" s="135"/>
      <c r="G556" s="27"/>
      <c r="H556" s="136"/>
      <c r="I556" s="136"/>
      <c r="J556" s="136"/>
      <c r="K556" s="136"/>
      <c r="L556" s="136"/>
      <c r="M556" s="136"/>
      <c r="N556" s="136"/>
      <c r="O556" s="136"/>
      <c r="P556" s="136"/>
      <c r="Q556" s="27"/>
      <c r="R556" s="136"/>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row>
    <row r="557" spans="1:44" ht="15.75" customHeight="1">
      <c r="A557" s="27"/>
      <c r="B557" s="27"/>
      <c r="C557" s="135"/>
      <c r="D557" s="27"/>
      <c r="E557" s="27"/>
      <c r="F557" s="135"/>
      <c r="G557" s="27"/>
      <c r="H557" s="136"/>
      <c r="I557" s="136"/>
      <c r="J557" s="136"/>
      <c r="K557" s="136"/>
      <c r="L557" s="136"/>
      <c r="M557" s="136"/>
      <c r="N557" s="136"/>
      <c r="O557" s="136"/>
      <c r="P557" s="136"/>
      <c r="Q557" s="27"/>
      <c r="R557" s="136"/>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row>
    <row r="558" spans="1:44" ht="15.75" customHeight="1">
      <c r="A558" s="27"/>
      <c r="B558" s="27"/>
      <c r="C558" s="135"/>
      <c r="D558" s="27"/>
      <c r="E558" s="27"/>
      <c r="F558" s="135"/>
      <c r="G558" s="27"/>
      <c r="H558" s="136"/>
      <c r="I558" s="136"/>
      <c r="J558" s="136"/>
      <c r="K558" s="136"/>
      <c r="L558" s="136"/>
      <c r="M558" s="136"/>
      <c r="N558" s="136"/>
      <c r="O558" s="136"/>
      <c r="P558" s="136"/>
      <c r="Q558" s="27"/>
      <c r="R558" s="136"/>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row>
    <row r="559" spans="1:44" ht="15.75" customHeight="1">
      <c r="A559" s="27"/>
      <c r="B559" s="27"/>
      <c r="C559" s="135"/>
      <c r="D559" s="27"/>
      <c r="E559" s="27"/>
      <c r="F559" s="135"/>
      <c r="G559" s="27"/>
      <c r="H559" s="136"/>
      <c r="I559" s="136"/>
      <c r="J559" s="136"/>
      <c r="K559" s="136"/>
      <c r="L559" s="136"/>
      <c r="M559" s="136"/>
      <c r="N559" s="136"/>
      <c r="O559" s="136"/>
      <c r="P559" s="136"/>
      <c r="Q559" s="27"/>
      <c r="R559" s="136"/>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row>
    <row r="560" spans="1:44" ht="15.75" customHeight="1">
      <c r="A560" s="27"/>
      <c r="B560" s="27"/>
      <c r="C560" s="135"/>
      <c r="D560" s="27"/>
      <c r="E560" s="27"/>
      <c r="F560" s="135"/>
      <c r="G560" s="27"/>
      <c r="H560" s="136"/>
      <c r="I560" s="136"/>
      <c r="J560" s="136"/>
      <c r="K560" s="136"/>
      <c r="L560" s="136"/>
      <c r="M560" s="136"/>
      <c r="N560" s="136"/>
      <c r="O560" s="136"/>
      <c r="P560" s="136"/>
      <c r="Q560" s="27"/>
      <c r="R560" s="136"/>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row>
    <row r="561" spans="1:44" ht="15.75" customHeight="1">
      <c r="A561" s="27"/>
      <c r="B561" s="27"/>
      <c r="C561" s="135"/>
      <c r="D561" s="27"/>
      <c r="E561" s="27"/>
      <c r="F561" s="135"/>
      <c r="G561" s="27"/>
      <c r="H561" s="136"/>
      <c r="I561" s="136"/>
      <c r="J561" s="136"/>
      <c r="K561" s="136"/>
      <c r="L561" s="136"/>
      <c r="M561" s="136"/>
      <c r="N561" s="136"/>
      <c r="O561" s="136"/>
      <c r="P561" s="136"/>
      <c r="Q561" s="27"/>
      <c r="R561" s="136"/>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row>
    <row r="562" spans="1:44" ht="15.75" customHeight="1">
      <c r="A562" s="27"/>
      <c r="B562" s="27"/>
      <c r="C562" s="135"/>
      <c r="D562" s="27"/>
      <c r="E562" s="27"/>
      <c r="F562" s="135"/>
      <c r="G562" s="27"/>
      <c r="H562" s="136"/>
      <c r="I562" s="136"/>
      <c r="J562" s="136"/>
      <c r="K562" s="136"/>
      <c r="L562" s="136"/>
      <c r="M562" s="136"/>
      <c r="N562" s="136"/>
      <c r="O562" s="136"/>
      <c r="P562" s="136"/>
      <c r="Q562" s="27"/>
      <c r="R562" s="136"/>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row>
    <row r="563" spans="1:44" ht="15.75" customHeight="1">
      <c r="A563" s="27"/>
      <c r="B563" s="27"/>
      <c r="C563" s="135"/>
      <c r="D563" s="27"/>
      <c r="E563" s="27"/>
      <c r="F563" s="135"/>
      <c r="G563" s="27"/>
      <c r="H563" s="136"/>
      <c r="I563" s="136"/>
      <c r="J563" s="136"/>
      <c r="K563" s="136"/>
      <c r="L563" s="136"/>
      <c r="M563" s="136"/>
      <c r="N563" s="136"/>
      <c r="O563" s="136"/>
      <c r="P563" s="136"/>
      <c r="Q563" s="27"/>
      <c r="R563" s="136"/>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row>
    <row r="564" spans="1:44" ht="15.75" customHeight="1">
      <c r="A564" s="27"/>
      <c r="B564" s="27"/>
      <c r="C564" s="135"/>
      <c r="D564" s="27"/>
      <c r="E564" s="27"/>
      <c r="F564" s="135"/>
      <c r="G564" s="27"/>
      <c r="H564" s="136"/>
      <c r="I564" s="136"/>
      <c r="J564" s="136"/>
      <c r="K564" s="136"/>
      <c r="L564" s="136"/>
      <c r="M564" s="136"/>
      <c r="N564" s="136"/>
      <c r="O564" s="136"/>
      <c r="P564" s="136"/>
      <c r="Q564" s="27"/>
      <c r="R564" s="136"/>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row>
    <row r="565" spans="1:44" ht="15.75" customHeight="1">
      <c r="A565" s="27"/>
      <c r="B565" s="27"/>
      <c r="C565" s="135"/>
      <c r="D565" s="27"/>
      <c r="E565" s="27"/>
      <c r="F565" s="135"/>
      <c r="G565" s="27"/>
      <c r="H565" s="136"/>
      <c r="I565" s="136"/>
      <c r="J565" s="136"/>
      <c r="K565" s="136"/>
      <c r="L565" s="136"/>
      <c r="M565" s="136"/>
      <c r="N565" s="136"/>
      <c r="O565" s="136"/>
      <c r="P565" s="136"/>
      <c r="Q565" s="27"/>
      <c r="R565" s="136"/>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row>
    <row r="566" spans="1:44" ht="15.75" customHeight="1">
      <c r="A566" s="27"/>
      <c r="B566" s="27"/>
      <c r="C566" s="135"/>
      <c r="D566" s="27"/>
      <c r="E566" s="27"/>
      <c r="F566" s="135"/>
      <c r="G566" s="27"/>
      <c r="H566" s="136"/>
      <c r="I566" s="136"/>
      <c r="J566" s="136"/>
      <c r="K566" s="136"/>
      <c r="L566" s="136"/>
      <c r="M566" s="136"/>
      <c r="N566" s="136"/>
      <c r="O566" s="136"/>
      <c r="P566" s="136"/>
      <c r="Q566" s="27"/>
      <c r="R566" s="136"/>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row>
    <row r="567" spans="1:44" ht="15.75" customHeight="1">
      <c r="A567" s="27"/>
      <c r="B567" s="27"/>
      <c r="C567" s="135"/>
      <c r="D567" s="27"/>
      <c r="E567" s="27"/>
      <c r="F567" s="135"/>
      <c r="G567" s="27"/>
      <c r="H567" s="136"/>
      <c r="I567" s="136"/>
      <c r="J567" s="136"/>
      <c r="K567" s="136"/>
      <c r="L567" s="136"/>
      <c r="M567" s="136"/>
      <c r="N567" s="136"/>
      <c r="O567" s="136"/>
      <c r="P567" s="136"/>
      <c r="Q567" s="27"/>
      <c r="R567" s="136"/>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row>
    <row r="568" spans="1:44" ht="15.75" customHeight="1">
      <c r="A568" s="27"/>
      <c r="B568" s="27"/>
      <c r="C568" s="135"/>
      <c r="D568" s="27"/>
      <c r="E568" s="27"/>
      <c r="F568" s="135"/>
      <c r="G568" s="27"/>
      <c r="H568" s="136"/>
      <c r="I568" s="136"/>
      <c r="J568" s="136"/>
      <c r="K568" s="136"/>
      <c r="L568" s="136"/>
      <c r="M568" s="136"/>
      <c r="N568" s="136"/>
      <c r="O568" s="136"/>
      <c r="P568" s="136"/>
      <c r="Q568" s="27"/>
      <c r="R568" s="136"/>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row>
    <row r="569" spans="1:44" ht="15.75" customHeight="1">
      <c r="A569" s="27"/>
      <c r="B569" s="27"/>
      <c r="C569" s="135"/>
      <c r="D569" s="27"/>
      <c r="E569" s="27"/>
      <c r="F569" s="135"/>
      <c r="G569" s="27"/>
      <c r="H569" s="136"/>
      <c r="I569" s="136"/>
      <c r="J569" s="136"/>
      <c r="K569" s="136"/>
      <c r="L569" s="136"/>
      <c r="M569" s="136"/>
      <c r="N569" s="136"/>
      <c r="O569" s="136"/>
      <c r="P569" s="136"/>
      <c r="Q569" s="27"/>
      <c r="R569" s="136"/>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row>
    <row r="570" spans="1:44" ht="15.75" customHeight="1">
      <c r="A570" s="27"/>
      <c r="B570" s="27"/>
      <c r="C570" s="135"/>
      <c r="D570" s="27"/>
      <c r="E570" s="27"/>
      <c r="F570" s="135"/>
      <c r="G570" s="27"/>
      <c r="H570" s="136"/>
      <c r="I570" s="136"/>
      <c r="J570" s="136"/>
      <c r="K570" s="136"/>
      <c r="L570" s="136"/>
      <c r="M570" s="136"/>
      <c r="N570" s="136"/>
      <c r="O570" s="136"/>
      <c r="P570" s="136"/>
      <c r="Q570" s="27"/>
      <c r="R570" s="136"/>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row>
    <row r="571" spans="1:44" ht="15.75" customHeight="1">
      <c r="A571" s="27"/>
      <c r="B571" s="27"/>
      <c r="C571" s="135"/>
      <c r="D571" s="27"/>
      <c r="E571" s="27"/>
      <c r="F571" s="135"/>
      <c r="G571" s="27"/>
      <c r="H571" s="136"/>
      <c r="I571" s="136"/>
      <c r="J571" s="136"/>
      <c r="K571" s="136"/>
      <c r="L571" s="136"/>
      <c r="M571" s="136"/>
      <c r="N571" s="136"/>
      <c r="O571" s="136"/>
      <c r="P571" s="136"/>
      <c r="Q571" s="27"/>
      <c r="R571" s="136"/>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row>
    <row r="572" spans="1:44" ht="15.75" customHeight="1">
      <c r="A572" s="27"/>
      <c r="B572" s="27"/>
      <c r="C572" s="135"/>
      <c r="D572" s="27"/>
      <c r="E572" s="27"/>
      <c r="F572" s="135"/>
      <c r="G572" s="27"/>
      <c r="H572" s="136"/>
      <c r="I572" s="136"/>
      <c r="J572" s="136"/>
      <c r="K572" s="136"/>
      <c r="L572" s="136"/>
      <c r="M572" s="136"/>
      <c r="N572" s="136"/>
      <c r="O572" s="136"/>
      <c r="P572" s="136"/>
      <c r="Q572" s="27"/>
      <c r="R572" s="136"/>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row>
    <row r="573" spans="1:44" ht="15.75" customHeight="1">
      <c r="A573" s="27"/>
      <c r="B573" s="27"/>
      <c r="C573" s="135"/>
      <c r="D573" s="27"/>
      <c r="E573" s="27"/>
      <c r="F573" s="135"/>
      <c r="G573" s="27"/>
      <c r="H573" s="136"/>
      <c r="I573" s="136"/>
      <c r="J573" s="136"/>
      <c r="K573" s="136"/>
      <c r="L573" s="136"/>
      <c r="M573" s="136"/>
      <c r="N573" s="136"/>
      <c r="O573" s="136"/>
      <c r="P573" s="136"/>
      <c r="Q573" s="27"/>
      <c r="R573" s="136"/>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row>
    <row r="574" spans="1:44" ht="15.75" customHeight="1">
      <c r="A574" s="27"/>
      <c r="B574" s="27"/>
      <c r="C574" s="135"/>
      <c r="D574" s="27"/>
      <c r="E574" s="27"/>
      <c r="F574" s="135"/>
      <c r="G574" s="27"/>
      <c r="H574" s="136"/>
      <c r="I574" s="136"/>
      <c r="J574" s="136"/>
      <c r="K574" s="136"/>
      <c r="L574" s="136"/>
      <c r="M574" s="136"/>
      <c r="N574" s="136"/>
      <c r="O574" s="136"/>
      <c r="P574" s="136"/>
      <c r="Q574" s="27"/>
      <c r="R574" s="136"/>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row>
    <row r="575" spans="1:44" ht="15.75" customHeight="1">
      <c r="A575" s="27"/>
      <c r="B575" s="27"/>
      <c r="C575" s="135"/>
      <c r="D575" s="27"/>
      <c r="E575" s="27"/>
      <c r="F575" s="135"/>
      <c r="G575" s="27"/>
      <c r="H575" s="136"/>
      <c r="I575" s="136"/>
      <c r="J575" s="136"/>
      <c r="K575" s="136"/>
      <c r="L575" s="136"/>
      <c r="M575" s="136"/>
      <c r="N575" s="136"/>
      <c r="O575" s="136"/>
      <c r="P575" s="136"/>
      <c r="Q575" s="27"/>
      <c r="R575" s="136"/>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row>
    <row r="576" spans="1:44" ht="15.75" customHeight="1">
      <c r="A576" s="27"/>
      <c r="B576" s="27"/>
      <c r="C576" s="135"/>
      <c r="D576" s="27"/>
      <c r="E576" s="27"/>
      <c r="F576" s="135"/>
      <c r="G576" s="27"/>
      <c r="H576" s="136"/>
      <c r="I576" s="136"/>
      <c r="J576" s="136"/>
      <c r="K576" s="136"/>
      <c r="L576" s="136"/>
      <c r="M576" s="136"/>
      <c r="N576" s="136"/>
      <c r="O576" s="136"/>
      <c r="P576" s="136"/>
      <c r="Q576" s="27"/>
      <c r="R576" s="136"/>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row>
    <row r="577" spans="1:44" ht="15.75" customHeight="1">
      <c r="A577" s="27"/>
      <c r="B577" s="27"/>
      <c r="C577" s="135"/>
      <c r="D577" s="27"/>
      <c r="E577" s="27"/>
      <c r="F577" s="135"/>
      <c r="G577" s="27"/>
      <c r="H577" s="136"/>
      <c r="I577" s="136"/>
      <c r="J577" s="136"/>
      <c r="K577" s="136"/>
      <c r="L577" s="136"/>
      <c r="M577" s="136"/>
      <c r="N577" s="136"/>
      <c r="O577" s="136"/>
      <c r="P577" s="136"/>
      <c r="Q577" s="27"/>
      <c r="R577" s="136"/>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row>
    <row r="578" spans="1:44" ht="15.75" customHeight="1">
      <c r="A578" s="27"/>
      <c r="B578" s="27"/>
      <c r="C578" s="135"/>
      <c r="D578" s="27"/>
      <c r="E578" s="27"/>
      <c r="F578" s="135"/>
      <c r="G578" s="27"/>
      <c r="H578" s="136"/>
      <c r="I578" s="136"/>
      <c r="J578" s="136"/>
      <c r="K578" s="136"/>
      <c r="L578" s="136"/>
      <c r="M578" s="136"/>
      <c r="N578" s="136"/>
      <c r="O578" s="136"/>
      <c r="P578" s="136"/>
      <c r="Q578" s="27"/>
      <c r="R578" s="136"/>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row>
    <row r="579" spans="1:44" ht="15.75" customHeight="1">
      <c r="A579" s="27"/>
      <c r="B579" s="27"/>
      <c r="C579" s="135"/>
      <c r="D579" s="27"/>
      <c r="E579" s="27"/>
      <c r="F579" s="135"/>
      <c r="G579" s="27"/>
      <c r="H579" s="136"/>
      <c r="I579" s="136"/>
      <c r="J579" s="136"/>
      <c r="K579" s="136"/>
      <c r="L579" s="136"/>
      <c r="M579" s="136"/>
      <c r="N579" s="136"/>
      <c r="O579" s="136"/>
      <c r="P579" s="136"/>
      <c r="Q579" s="27"/>
      <c r="R579" s="136"/>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row>
    <row r="580" spans="1:44" ht="15.75" customHeight="1">
      <c r="A580" s="27"/>
      <c r="B580" s="27"/>
      <c r="C580" s="135"/>
      <c r="D580" s="27"/>
      <c r="E580" s="27"/>
      <c r="F580" s="135"/>
      <c r="G580" s="27"/>
      <c r="H580" s="136"/>
      <c r="I580" s="136"/>
      <c r="J580" s="136"/>
      <c r="K580" s="136"/>
      <c r="L580" s="136"/>
      <c r="M580" s="136"/>
      <c r="N580" s="136"/>
      <c r="O580" s="136"/>
      <c r="P580" s="136"/>
      <c r="Q580" s="27"/>
      <c r="R580" s="136"/>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row>
    <row r="581" spans="1:44" ht="15.75" customHeight="1">
      <c r="A581" s="27"/>
      <c r="B581" s="27"/>
      <c r="C581" s="135"/>
      <c r="D581" s="27"/>
      <c r="E581" s="27"/>
      <c r="F581" s="135"/>
      <c r="G581" s="27"/>
      <c r="H581" s="136"/>
      <c r="I581" s="136"/>
      <c r="J581" s="136"/>
      <c r="K581" s="136"/>
      <c r="L581" s="136"/>
      <c r="M581" s="136"/>
      <c r="N581" s="136"/>
      <c r="O581" s="136"/>
      <c r="P581" s="136"/>
      <c r="Q581" s="27"/>
      <c r="R581" s="136"/>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row>
    <row r="582" spans="1:44" ht="15.75" customHeight="1">
      <c r="A582" s="27"/>
      <c r="B582" s="27"/>
      <c r="C582" s="135"/>
      <c r="D582" s="27"/>
      <c r="E582" s="27"/>
      <c r="F582" s="135"/>
      <c r="G582" s="27"/>
      <c r="H582" s="136"/>
      <c r="I582" s="136"/>
      <c r="J582" s="136"/>
      <c r="K582" s="136"/>
      <c r="L582" s="136"/>
      <c r="M582" s="136"/>
      <c r="N582" s="136"/>
      <c r="O582" s="136"/>
      <c r="P582" s="136"/>
      <c r="Q582" s="27"/>
      <c r="R582" s="136"/>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row>
    <row r="583" spans="1:44" ht="15.75" customHeight="1">
      <c r="A583" s="27"/>
      <c r="B583" s="27"/>
      <c r="C583" s="135"/>
      <c r="D583" s="27"/>
      <c r="E583" s="27"/>
      <c r="F583" s="135"/>
      <c r="G583" s="27"/>
      <c r="H583" s="136"/>
      <c r="I583" s="136"/>
      <c r="J583" s="136"/>
      <c r="K583" s="136"/>
      <c r="L583" s="136"/>
      <c r="M583" s="136"/>
      <c r="N583" s="136"/>
      <c r="O583" s="136"/>
      <c r="P583" s="136"/>
      <c r="Q583" s="27"/>
      <c r="R583" s="136"/>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row>
    <row r="584" spans="1:44" ht="15.75" customHeight="1">
      <c r="A584" s="27"/>
      <c r="B584" s="27"/>
      <c r="C584" s="135"/>
      <c r="D584" s="27"/>
      <c r="E584" s="27"/>
      <c r="F584" s="135"/>
      <c r="G584" s="27"/>
      <c r="H584" s="136"/>
      <c r="I584" s="136"/>
      <c r="J584" s="136"/>
      <c r="K584" s="136"/>
      <c r="L584" s="136"/>
      <c r="M584" s="136"/>
      <c r="N584" s="136"/>
      <c r="O584" s="136"/>
      <c r="P584" s="136"/>
      <c r="Q584" s="27"/>
      <c r="R584" s="136"/>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row>
    <row r="585" spans="1:44" ht="15.75" customHeight="1">
      <c r="A585" s="27"/>
      <c r="B585" s="27"/>
      <c r="C585" s="135"/>
      <c r="D585" s="27"/>
      <c r="E585" s="27"/>
      <c r="F585" s="135"/>
      <c r="G585" s="27"/>
      <c r="H585" s="136"/>
      <c r="I585" s="136"/>
      <c r="J585" s="136"/>
      <c r="K585" s="136"/>
      <c r="L585" s="136"/>
      <c r="M585" s="136"/>
      <c r="N585" s="136"/>
      <c r="O585" s="136"/>
      <c r="P585" s="136"/>
      <c r="Q585" s="27"/>
      <c r="R585" s="136"/>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row>
    <row r="586" spans="1:44" ht="15.75" customHeight="1">
      <c r="A586" s="27"/>
      <c r="B586" s="27"/>
      <c r="C586" s="135"/>
      <c r="D586" s="27"/>
      <c r="E586" s="27"/>
      <c r="F586" s="135"/>
      <c r="G586" s="27"/>
      <c r="H586" s="136"/>
      <c r="I586" s="136"/>
      <c r="J586" s="136"/>
      <c r="K586" s="136"/>
      <c r="L586" s="136"/>
      <c r="M586" s="136"/>
      <c r="N586" s="136"/>
      <c r="O586" s="136"/>
      <c r="P586" s="136"/>
      <c r="Q586" s="27"/>
      <c r="R586" s="136"/>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row>
    <row r="587" spans="1:44" ht="15.75" customHeight="1">
      <c r="A587" s="27"/>
      <c r="B587" s="27"/>
      <c r="C587" s="135"/>
      <c r="D587" s="27"/>
      <c r="E587" s="27"/>
      <c r="F587" s="135"/>
      <c r="G587" s="27"/>
      <c r="H587" s="136"/>
      <c r="I587" s="136"/>
      <c r="J587" s="136"/>
      <c r="K587" s="136"/>
      <c r="L587" s="136"/>
      <c r="M587" s="136"/>
      <c r="N587" s="136"/>
      <c r="O587" s="136"/>
      <c r="P587" s="136"/>
      <c r="Q587" s="27"/>
      <c r="R587" s="136"/>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row>
    <row r="588" spans="1:44" ht="15.75" customHeight="1">
      <c r="A588" s="27"/>
      <c r="B588" s="27"/>
      <c r="C588" s="135"/>
      <c r="D588" s="27"/>
      <c r="E588" s="27"/>
      <c r="F588" s="135"/>
      <c r="G588" s="27"/>
      <c r="H588" s="136"/>
      <c r="I588" s="136"/>
      <c r="J588" s="136"/>
      <c r="K588" s="136"/>
      <c r="L588" s="136"/>
      <c r="M588" s="136"/>
      <c r="N588" s="136"/>
      <c r="O588" s="136"/>
      <c r="P588" s="136"/>
      <c r="Q588" s="27"/>
      <c r="R588" s="136"/>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row>
    <row r="589" spans="1:44" ht="15.75" customHeight="1">
      <c r="A589" s="27"/>
      <c r="B589" s="27"/>
      <c r="C589" s="135"/>
      <c r="D589" s="27"/>
      <c r="E589" s="27"/>
      <c r="F589" s="135"/>
      <c r="G589" s="27"/>
      <c r="H589" s="136"/>
      <c r="I589" s="136"/>
      <c r="J589" s="136"/>
      <c r="K589" s="136"/>
      <c r="L589" s="136"/>
      <c r="M589" s="136"/>
      <c r="N589" s="136"/>
      <c r="O589" s="136"/>
      <c r="P589" s="136"/>
      <c r="Q589" s="27"/>
      <c r="R589" s="136"/>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row>
    <row r="590" spans="1:44" ht="15.75" customHeight="1">
      <c r="A590" s="27"/>
      <c r="B590" s="27"/>
      <c r="C590" s="135"/>
      <c r="D590" s="27"/>
      <c r="E590" s="27"/>
      <c r="F590" s="135"/>
      <c r="G590" s="27"/>
      <c r="H590" s="136"/>
      <c r="I590" s="136"/>
      <c r="J590" s="136"/>
      <c r="K590" s="136"/>
      <c r="L590" s="136"/>
      <c r="M590" s="136"/>
      <c r="N590" s="136"/>
      <c r="O590" s="136"/>
      <c r="P590" s="136"/>
      <c r="Q590" s="27"/>
      <c r="R590" s="136"/>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row>
    <row r="591" spans="1:44" ht="15.75" customHeight="1">
      <c r="A591" s="27"/>
      <c r="B591" s="27"/>
      <c r="C591" s="135"/>
      <c r="D591" s="27"/>
      <c r="E591" s="27"/>
      <c r="F591" s="135"/>
      <c r="G591" s="27"/>
      <c r="H591" s="136"/>
      <c r="I591" s="136"/>
      <c r="J591" s="136"/>
      <c r="K591" s="136"/>
      <c r="L591" s="136"/>
      <c r="M591" s="136"/>
      <c r="N591" s="136"/>
      <c r="O591" s="136"/>
      <c r="P591" s="136"/>
      <c r="Q591" s="27"/>
      <c r="R591" s="136"/>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row>
    <row r="592" spans="1:44" ht="15.75" customHeight="1">
      <c r="A592" s="27"/>
      <c r="B592" s="27"/>
      <c r="C592" s="135"/>
      <c r="D592" s="27"/>
      <c r="E592" s="27"/>
      <c r="F592" s="135"/>
      <c r="G592" s="27"/>
      <c r="H592" s="136"/>
      <c r="I592" s="136"/>
      <c r="J592" s="136"/>
      <c r="K592" s="136"/>
      <c r="L592" s="136"/>
      <c r="M592" s="136"/>
      <c r="N592" s="136"/>
      <c r="O592" s="136"/>
      <c r="P592" s="136"/>
      <c r="Q592" s="27"/>
      <c r="R592" s="136"/>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row>
    <row r="593" spans="1:44" ht="15.75" customHeight="1">
      <c r="A593" s="27"/>
      <c r="B593" s="27"/>
      <c r="C593" s="135"/>
      <c r="D593" s="27"/>
      <c r="E593" s="27"/>
      <c r="F593" s="135"/>
      <c r="G593" s="27"/>
      <c r="H593" s="136"/>
      <c r="I593" s="136"/>
      <c r="J593" s="136"/>
      <c r="K593" s="136"/>
      <c r="L593" s="136"/>
      <c r="M593" s="136"/>
      <c r="N593" s="136"/>
      <c r="O593" s="136"/>
      <c r="P593" s="136"/>
      <c r="Q593" s="27"/>
      <c r="R593" s="136"/>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row>
    <row r="594" spans="1:44" ht="15.75" customHeight="1">
      <c r="A594" s="27"/>
      <c r="B594" s="27"/>
      <c r="C594" s="135"/>
      <c r="D594" s="27"/>
      <c r="E594" s="27"/>
      <c r="F594" s="135"/>
      <c r="G594" s="27"/>
      <c r="H594" s="136"/>
      <c r="I594" s="136"/>
      <c r="J594" s="136"/>
      <c r="K594" s="136"/>
      <c r="L594" s="136"/>
      <c r="M594" s="136"/>
      <c r="N594" s="136"/>
      <c r="O594" s="136"/>
      <c r="P594" s="136"/>
      <c r="Q594" s="27"/>
      <c r="R594" s="136"/>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row>
    <row r="595" spans="1:44" ht="15.75" customHeight="1">
      <c r="A595" s="27"/>
      <c r="B595" s="27"/>
      <c r="C595" s="135"/>
      <c r="D595" s="27"/>
      <c r="E595" s="27"/>
      <c r="F595" s="135"/>
      <c r="G595" s="27"/>
      <c r="H595" s="136"/>
      <c r="I595" s="136"/>
      <c r="J595" s="136"/>
      <c r="K595" s="136"/>
      <c r="L595" s="136"/>
      <c r="M595" s="136"/>
      <c r="N595" s="136"/>
      <c r="O595" s="136"/>
      <c r="P595" s="136"/>
      <c r="Q595" s="27"/>
      <c r="R595" s="136"/>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row>
    <row r="596" spans="1:44" ht="15.75" customHeight="1">
      <c r="A596" s="27"/>
      <c r="B596" s="27"/>
      <c r="C596" s="135"/>
      <c r="D596" s="27"/>
      <c r="E596" s="27"/>
      <c r="F596" s="135"/>
      <c r="G596" s="27"/>
      <c r="H596" s="136"/>
      <c r="I596" s="136"/>
      <c r="J596" s="136"/>
      <c r="K596" s="136"/>
      <c r="L596" s="136"/>
      <c r="M596" s="136"/>
      <c r="N596" s="136"/>
      <c r="O596" s="136"/>
      <c r="P596" s="136"/>
      <c r="Q596" s="27"/>
      <c r="R596" s="136"/>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row>
    <row r="597" spans="1:44" ht="15.75" customHeight="1">
      <c r="A597" s="27"/>
      <c r="B597" s="27"/>
      <c r="C597" s="135"/>
      <c r="D597" s="27"/>
      <c r="E597" s="27"/>
      <c r="F597" s="135"/>
      <c r="G597" s="27"/>
      <c r="H597" s="136"/>
      <c r="I597" s="136"/>
      <c r="J597" s="136"/>
      <c r="K597" s="136"/>
      <c r="L597" s="136"/>
      <c r="M597" s="136"/>
      <c r="N597" s="136"/>
      <c r="O597" s="136"/>
      <c r="P597" s="136"/>
      <c r="Q597" s="27"/>
      <c r="R597" s="136"/>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row>
    <row r="598" spans="1:44" ht="15.75" customHeight="1">
      <c r="A598" s="27"/>
      <c r="B598" s="27"/>
      <c r="C598" s="135"/>
      <c r="D598" s="27"/>
      <c r="E598" s="27"/>
      <c r="F598" s="135"/>
      <c r="G598" s="27"/>
      <c r="H598" s="136"/>
      <c r="I598" s="136"/>
      <c r="J598" s="136"/>
      <c r="K598" s="136"/>
      <c r="L598" s="136"/>
      <c r="M598" s="136"/>
      <c r="N598" s="136"/>
      <c r="O598" s="136"/>
      <c r="P598" s="136"/>
      <c r="Q598" s="27"/>
      <c r="R598" s="136"/>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row>
    <row r="599" spans="1:44" ht="15.75" customHeight="1">
      <c r="A599" s="27"/>
      <c r="B599" s="27"/>
      <c r="C599" s="135"/>
      <c r="D599" s="27"/>
      <c r="E599" s="27"/>
      <c r="F599" s="135"/>
      <c r="G599" s="27"/>
      <c r="H599" s="136"/>
      <c r="I599" s="136"/>
      <c r="J599" s="136"/>
      <c r="K599" s="136"/>
      <c r="L599" s="136"/>
      <c r="M599" s="136"/>
      <c r="N599" s="136"/>
      <c r="O599" s="136"/>
      <c r="P599" s="136"/>
      <c r="Q599" s="27"/>
      <c r="R599" s="136"/>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row>
    <row r="600" spans="1:44" ht="15.75" customHeight="1">
      <c r="A600" s="27"/>
      <c r="B600" s="27"/>
      <c r="C600" s="135"/>
      <c r="D600" s="27"/>
      <c r="E600" s="27"/>
      <c r="F600" s="135"/>
      <c r="G600" s="27"/>
      <c r="H600" s="136"/>
      <c r="I600" s="136"/>
      <c r="J600" s="136"/>
      <c r="K600" s="136"/>
      <c r="L600" s="136"/>
      <c r="M600" s="136"/>
      <c r="N600" s="136"/>
      <c r="O600" s="136"/>
      <c r="P600" s="136"/>
      <c r="Q600" s="27"/>
      <c r="R600" s="136"/>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row>
    <row r="601" spans="1:44" ht="15.75" customHeight="1">
      <c r="A601" s="27"/>
      <c r="B601" s="27"/>
      <c r="C601" s="135"/>
      <c r="D601" s="27"/>
      <c r="E601" s="27"/>
      <c r="F601" s="135"/>
      <c r="G601" s="27"/>
      <c r="H601" s="136"/>
      <c r="I601" s="136"/>
      <c r="J601" s="136"/>
      <c r="K601" s="136"/>
      <c r="L601" s="136"/>
      <c r="M601" s="136"/>
      <c r="N601" s="136"/>
      <c r="O601" s="136"/>
      <c r="P601" s="136"/>
      <c r="Q601" s="27"/>
      <c r="R601" s="136"/>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row>
    <row r="602" spans="1:44" ht="15.75" customHeight="1">
      <c r="A602" s="27"/>
      <c r="B602" s="27"/>
      <c r="C602" s="135"/>
      <c r="D602" s="27"/>
      <c r="E602" s="27"/>
      <c r="F602" s="135"/>
      <c r="G602" s="27"/>
      <c r="H602" s="136"/>
      <c r="I602" s="136"/>
      <c r="J602" s="136"/>
      <c r="K602" s="136"/>
      <c r="L602" s="136"/>
      <c r="M602" s="136"/>
      <c r="N602" s="136"/>
      <c r="O602" s="136"/>
      <c r="P602" s="136"/>
      <c r="Q602" s="27"/>
      <c r="R602" s="136"/>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row>
    <row r="603" spans="1:44" ht="15.75" customHeight="1">
      <c r="A603" s="27"/>
      <c r="B603" s="27"/>
      <c r="C603" s="135"/>
      <c r="D603" s="27"/>
      <c r="E603" s="27"/>
      <c r="F603" s="135"/>
      <c r="G603" s="27"/>
      <c r="H603" s="136"/>
      <c r="I603" s="136"/>
      <c r="J603" s="136"/>
      <c r="K603" s="136"/>
      <c r="L603" s="136"/>
      <c r="M603" s="136"/>
      <c r="N603" s="136"/>
      <c r="O603" s="136"/>
      <c r="P603" s="136"/>
      <c r="Q603" s="27"/>
      <c r="R603" s="136"/>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row>
    <row r="604" spans="1:44" ht="15.75" customHeight="1">
      <c r="A604" s="27"/>
      <c r="B604" s="27"/>
      <c r="C604" s="135"/>
      <c r="D604" s="27"/>
      <c r="E604" s="27"/>
      <c r="F604" s="135"/>
      <c r="G604" s="27"/>
      <c r="H604" s="136"/>
      <c r="I604" s="136"/>
      <c r="J604" s="136"/>
      <c r="K604" s="136"/>
      <c r="L604" s="136"/>
      <c r="M604" s="136"/>
      <c r="N604" s="136"/>
      <c r="O604" s="136"/>
      <c r="P604" s="136"/>
      <c r="Q604" s="27"/>
      <c r="R604" s="136"/>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row>
    <row r="605" spans="1:44" ht="15.75" customHeight="1">
      <c r="A605" s="27"/>
      <c r="B605" s="27"/>
      <c r="C605" s="135"/>
      <c r="D605" s="27"/>
      <c r="E605" s="27"/>
      <c r="F605" s="135"/>
      <c r="G605" s="27"/>
      <c r="H605" s="136"/>
      <c r="I605" s="136"/>
      <c r="J605" s="136"/>
      <c r="K605" s="136"/>
      <c r="L605" s="136"/>
      <c r="M605" s="136"/>
      <c r="N605" s="136"/>
      <c r="O605" s="136"/>
      <c r="P605" s="136"/>
      <c r="Q605" s="27"/>
      <c r="R605" s="136"/>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row>
    <row r="606" spans="1:44" ht="15.75" customHeight="1">
      <c r="A606" s="27"/>
      <c r="B606" s="27"/>
      <c r="C606" s="135"/>
      <c r="D606" s="27"/>
      <c r="E606" s="27"/>
      <c r="F606" s="135"/>
      <c r="G606" s="27"/>
      <c r="H606" s="136"/>
      <c r="I606" s="136"/>
      <c r="J606" s="136"/>
      <c r="K606" s="136"/>
      <c r="L606" s="136"/>
      <c r="M606" s="136"/>
      <c r="N606" s="136"/>
      <c r="O606" s="136"/>
      <c r="P606" s="136"/>
      <c r="Q606" s="27"/>
      <c r="R606" s="136"/>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row>
    <row r="607" spans="1:44" ht="15.75" customHeight="1">
      <c r="A607" s="27"/>
      <c r="B607" s="27"/>
      <c r="C607" s="135"/>
      <c r="D607" s="27"/>
      <c r="E607" s="27"/>
      <c r="F607" s="135"/>
      <c r="G607" s="27"/>
      <c r="H607" s="136"/>
      <c r="I607" s="136"/>
      <c r="J607" s="136"/>
      <c r="K607" s="136"/>
      <c r="L607" s="136"/>
      <c r="M607" s="136"/>
      <c r="N607" s="136"/>
      <c r="O607" s="136"/>
      <c r="P607" s="136"/>
      <c r="Q607" s="27"/>
      <c r="R607" s="136"/>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row>
    <row r="608" spans="1:44" ht="15.75" customHeight="1">
      <c r="A608" s="27"/>
      <c r="B608" s="27"/>
      <c r="C608" s="135"/>
      <c r="D608" s="27"/>
      <c r="E608" s="27"/>
      <c r="F608" s="135"/>
      <c r="G608" s="27"/>
      <c r="H608" s="136"/>
      <c r="I608" s="136"/>
      <c r="J608" s="136"/>
      <c r="K608" s="136"/>
      <c r="L608" s="136"/>
      <c r="M608" s="136"/>
      <c r="N608" s="136"/>
      <c r="O608" s="136"/>
      <c r="P608" s="136"/>
      <c r="Q608" s="27"/>
      <c r="R608" s="136"/>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row>
    <row r="609" spans="1:44" ht="15.75" customHeight="1">
      <c r="A609" s="27"/>
      <c r="B609" s="27"/>
      <c r="C609" s="135"/>
      <c r="D609" s="27"/>
      <c r="E609" s="27"/>
      <c r="F609" s="135"/>
      <c r="G609" s="27"/>
      <c r="H609" s="136"/>
      <c r="I609" s="136"/>
      <c r="J609" s="136"/>
      <c r="K609" s="136"/>
      <c r="L609" s="136"/>
      <c r="M609" s="136"/>
      <c r="N609" s="136"/>
      <c r="O609" s="136"/>
      <c r="P609" s="136"/>
      <c r="Q609" s="27"/>
      <c r="R609" s="136"/>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row>
    <row r="610" spans="1:44" ht="15.75" customHeight="1">
      <c r="A610" s="27"/>
      <c r="B610" s="27"/>
      <c r="C610" s="135"/>
      <c r="D610" s="27"/>
      <c r="E610" s="27"/>
      <c r="F610" s="135"/>
      <c r="G610" s="27"/>
      <c r="H610" s="136"/>
      <c r="I610" s="136"/>
      <c r="J610" s="136"/>
      <c r="K610" s="136"/>
      <c r="L610" s="136"/>
      <c r="M610" s="136"/>
      <c r="N610" s="136"/>
      <c r="O610" s="136"/>
      <c r="P610" s="136"/>
      <c r="Q610" s="27"/>
      <c r="R610" s="136"/>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row>
    <row r="611" spans="1:44" ht="15.75" customHeight="1">
      <c r="A611" s="27"/>
      <c r="B611" s="27"/>
      <c r="C611" s="135"/>
      <c r="D611" s="27"/>
      <c r="E611" s="27"/>
      <c r="F611" s="135"/>
      <c r="G611" s="27"/>
      <c r="H611" s="136"/>
      <c r="I611" s="136"/>
      <c r="J611" s="136"/>
      <c r="K611" s="136"/>
      <c r="L611" s="136"/>
      <c r="M611" s="136"/>
      <c r="N611" s="136"/>
      <c r="O611" s="136"/>
      <c r="P611" s="136"/>
      <c r="Q611" s="27"/>
      <c r="R611" s="136"/>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row>
    <row r="612" spans="1:44" ht="15.75" customHeight="1">
      <c r="A612" s="27"/>
      <c r="B612" s="27"/>
      <c r="C612" s="135"/>
      <c r="D612" s="27"/>
      <c r="E612" s="27"/>
      <c r="F612" s="135"/>
      <c r="G612" s="27"/>
      <c r="H612" s="136"/>
      <c r="I612" s="136"/>
      <c r="J612" s="136"/>
      <c r="K612" s="136"/>
      <c r="L612" s="136"/>
      <c r="M612" s="136"/>
      <c r="N612" s="136"/>
      <c r="O612" s="136"/>
      <c r="P612" s="136"/>
      <c r="Q612" s="27"/>
      <c r="R612" s="136"/>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row>
    <row r="613" spans="1:44" ht="15.75" customHeight="1">
      <c r="A613" s="27"/>
      <c r="B613" s="27"/>
      <c r="C613" s="135"/>
      <c r="D613" s="27"/>
      <c r="E613" s="27"/>
      <c r="F613" s="135"/>
      <c r="G613" s="27"/>
      <c r="H613" s="136"/>
      <c r="I613" s="136"/>
      <c r="J613" s="136"/>
      <c r="K613" s="136"/>
      <c r="L613" s="136"/>
      <c r="M613" s="136"/>
      <c r="N613" s="136"/>
      <c r="O613" s="136"/>
      <c r="P613" s="136"/>
      <c r="Q613" s="27"/>
      <c r="R613" s="136"/>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row>
    <row r="614" spans="1:44" ht="15.75" customHeight="1">
      <c r="A614" s="27"/>
      <c r="B614" s="27"/>
      <c r="C614" s="135"/>
      <c r="D614" s="27"/>
      <c r="E614" s="27"/>
      <c r="F614" s="135"/>
      <c r="G614" s="27"/>
      <c r="H614" s="136"/>
      <c r="I614" s="136"/>
      <c r="J614" s="136"/>
      <c r="K614" s="136"/>
      <c r="L614" s="136"/>
      <c r="M614" s="136"/>
      <c r="N614" s="136"/>
      <c r="O614" s="136"/>
      <c r="P614" s="136"/>
      <c r="Q614" s="27"/>
      <c r="R614" s="136"/>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row>
    <row r="615" spans="1:44" ht="15.75" customHeight="1">
      <c r="A615" s="27"/>
      <c r="B615" s="27"/>
      <c r="C615" s="135"/>
      <c r="D615" s="27"/>
      <c r="E615" s="27"/>
      <c r="F615" s="135"/>
      <c r="G615" s="27"/>
      <c r="H615" s="136"/>
      <c r="I615" s="136"/>
      <c r="J615" s="136"/>
      <c r="K615" s="136"/>
      <c r="L615" s="136"/>
      <c r="M615" s="136"/>
      <c r="N615" s="136"/>
      <c r="O615" s="136"/>
      <c r="P615" s="136"/>
      <c r="Q615" s="27"/>
      <c r="R615" s="136"/>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row>
    <row r="616" spans="1:44" ht="15.75" customHeight="1">
      <c r="A616" s="27"/>
      <c r="B616" s="27"/>
      <c r="C616" s="135"/>
      <c r="D616" s="27"/>
      <c r="E616" s="27"/>
      <c r="F616" s="135"/>
      <c r="G616" s="27"/>
      <c r="H616" s="136"/>
      <c r="I616" s="136"/>
      <c r="J616" s="136"/>
      <c r="K616" s="136"/>
      <c r="L616" s="136"/>
      <c r="M616" s="136"/>
      <c r="N616" s="136"/>
      <c r="O616" s="136"/>
      <c r="P616" s="136"/>
      <c r="Q616" s="27"/>
      <c r="R616" s="136"/>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row>
    <row r="617" spans="1:44" ht="15.75" customHeight="1">
      <c r="A617" s="27"/>
      <c r="B617" s="27"/>
      <c r="C617" s="135"/>
      <c r="D617" s="27"/>
      <c r="E617" s="27"/>
      <c r="F617" s="135"/>
      <c r="G617" s="27"/>
      <c r="H617" s="136"/>
      <c r="I617" s="136"/>
      <c r="J617" s="136"/>
      <c r="K617" s="136"/>
      <c r="L617" s="136"/>
      <c r="M617" s="136"/>
      <c r="N617" s="136"/>
      <c r="O617" s="136"/>
      <c r="P617" s="136"/>
      <c r="Q617" s="27"/>
      <c r="R617" s="136"/>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row>
    <row r="618" spans="1:44" ht="15.75" customHeight="1">
      <c r="A618" s="27"/>
      <c r="B618" s="27"/>
      <c r="C618" s="135"/>
      <c r="D618" s="27"/>
      <c r="E618" s="27"/>
      <c r="F618" s="135"/>
      <c r="G618" s="27"/>
      <c r="H618" s="136"/>
      <c r="I618" s="136"/>
      <c r="J618" s="136"/>
      <c r="K618" s="136"/>
      <c r="L618" s="136"/>
      <c r="M618" s="136"/>
      <c r="N618" s="136"/>
      <c r="O618" s="136"/>
      <c r="P618" s="136"/>
      <c r="Q618" s="27"/>
      <c r="R618" s="136"/>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row>
    <row r="619" spans="1:44" ht="15.75" customHeight="1">
      <c r="A619" s="27"/>
      <c r="B619" s="27"/>
      <c r="C619" s="135"/>
      <c r="D619" s="27"/>
      <c r="E619" s="27"/>
      <c r="F619" s="135"/>
      <c r="G619" s="27"/>
      <c r="H619" s="136"/>
      <c r="I619" s="136"/>
      <c r="J619" s="136"/>
      <c r="K619" s="136"/>
      <c r="L619" s="136"/>
      <c r="M619" s="136"/>
      <c r="N619" s="136"/>
      <c r="O619" s="136"/>
      <c r="P619" s="136"/>
      <c r="Q619" s="27"/>
      <c r="R619" s="136"/>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row>
    <row r="620" spans="1:44" ht="15.75" customHeight="1">
      <c r="A620" s="27"/>
      <c r="B620" s="27"/>
      <c r="C620" s="135"/>
      <c r="D620" s="27"/>
      <c r="E620" s="27"/>
      <c r="F620" s="135"/>
      <c r="G620" s="27"/>
      <c r="H620" s="136"/>
      <c r="I620" s="136"/>
      <c r="J620" s="136"/>
      <c r="K620" s="136"/>
      <c r="L620" s="136"/>
      <c r="M620" s="136"/>
      <c r="N620" s="136"/>
      <c r="O620" s="136"/>
      <c r="P620" s="136"/>
      <c r="Q620" s="27"/>
      <c r="R620" s="136"/>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row>
    <row r="621" spans="1:44" ht="15.75" customHeight="1">
      <c r="A621" s="27"/>
      <c r="B621" s="27"/>
      <c r="C621" s="135"/>
      <c r="D621" s="27"/>
      <c r="E621" s="27"/>
      <c r="F621" s="135"/>
      <c r="G621" s="27"/>
      <c r="H621" s="136"/>
      <c r="I621" s="136"/>
      <c r="J621" s="136"/>
      <c r="K621" s="136"/>
      <c r="L621" s="136"/>
      <c r="M621" s="136"/>
      <c r="N621" s="136"/>
      <c r="O621" s="136"/>
      <c r="P621" s="136"/>
      <c r="Q621" s="27"/>
      <c r="R621" s="136"/>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row>
    <row r="622" spans="1:44" ht="15.75" customHeight="1">
      <c r="A622" s="27"/>
      <c r="B622" s="27"/>
      <c r="C622" s="135"/>
      <c r="D622" s="27"/>
      <c r="E622" s="27"/>
      <c r="F622" s="135"/>
      <c r="G622" s="27"/>
      <c r="H622" s="136"/>
      <c r="I622" s="136"/>
      <c r="J622" s="136"/>
      <c r="K622" s="136"/>
      <c r="L622" s="136"/>
      <c r="M622" s="136"/>
      <c r="N622" s="136"/>
      <c r="O622" s="136"/>
      <c r="P622" s="136"/>
      <c r="Q622" s="27"/>
      <c r="R622" s="136"/>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row>
    <row r="623" spans="1:44" ht="15.75" customHeight="1">
      <c r="A623" s="27"/>
      <c r="B623" s="27"/>
      <c r="C623" s="135"/>
      <c r="D623" s="27"/>
      <c r="E623" s="27"/>
      <c r="F623" s="135"/>
      <c r="G623" s="27"/>
      <c r="H623" s="136"/>
      <c r="I623" s="136"/>
      <c r="J623" s="136"/>
      <c r="K623" s="136"/>
      <c r="L623" s="136"/>
      <c r="M623" s="136"/>
      <c r="N623" s="136"/>
      <c r="O623" s="136"/>
      <c r="P623" s="136"/>
      <c r="Q623" s="27"/>
      <c r="R623" s="136"/>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row>
    <row r="624" spans="1:44" ht="15.75" customHeight="1">
      <c r="A624" s="27"/>
      <c r="B624" s="27"/>
      <c r="C624" s="135"/>
      <c r="D624" s="27"/>
      <c r="E624" s="27"/>
      <c r="F624" s="135"/>
      <c r="G624" s="27"/>
      <c r="H624" s="136"/>
      <c r="I624" s="136"/>
      <c r="J624" s="136"/>
      <c r="K624" s="136"/>
      <c r="L624" s="136"/>
      <c r="M624" s="136"/>
      <c r="N624" s="136"/>
      <c r="O624" s="136"/>
      <c r="P624" s="136"/>
      <c r="Q624" s="27"/>
      <c r="R624" s="136"/>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row>
    <row r="625" spans="1:44" ht="15.75" customHeight="1">
      <c r="A625" s="27"/>
      <c r="B625" s="27"/>
      <c r="C625" s="135"/>
      <c r="D625" s="27"/>
      <c r="E625" s="27"/>
      <c r="F625" s="135"/>
      <c r="G625" s="27"/>
      <c r="H625" s="136"/>
      <c r="I625" s="136"/>
      <c r="J625" s="136"/>
      <c r="K625" s="136"/>
      <c r="L625" s="136"/>
      <c r="M625" s="136"/>
      <c r="N625" s="136"/>
      <c r="O625" s="136"/>
      <c r="P625" s="136"/>
      <c r="Q625" s="27"/>
      <c r="R625" s="136"/>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row>
    <row r="626" spans="1:44" ht="15.75" customHeight="1">
      <c r="A626" s="27"/>
      <c r="B626" s="27"/>
      <c r="C626" s="135"/>
      <c r="D626" s="27"/>
      <c r="E626" s="27"/>
      <c r="F626" s="135"/>
      <c r="G626" s="27"/>
      <c r="H626" s="136"/>
      <c r="I626" s="136"/>
      <c r="J626" s="136"/>
      <c r="K626" s="136"/>
      <c r="L626" s="136"/>
      <c r="M626" s="136"/>
      <c r="N626" s="136"/>
      <c r="O626" s="136"/>
      <c r="P626" s="136"/>
      <c r="Q626" s="27"/>
      <c r="R626" s="136"/>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row>
    <row r="627" spans="1:44" ht="15.75" customHeight="1">
      <c r="A627" s="27"/>
      <c r="B627" s="27"/>
      <c r="C627" s="135"/>
      <c r="D627" s="27"/>
      <c r="E627" s="27"/>
      <c r="F627" s="135"/>
      <c r="G627" s="27"/>
      <c r="H627" s="136"/>
      <c r="I627" s="136"/>
      <c r="J627" s="136"/>
      <c r="K627" s="136"/>
      <c r="L627" s="136"/>
      <c r="M627" s="136"/>
      <c r="N627" s="136"/>
      <c r="O627" s="136"/>
      <c r="P627" s="136"/>
      <c r="Q627" s="27"/>
      <c r="R627" s="136"/>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row>
    <row r="628" spans="1:44" ht="15.75" customHeight="1">
      <c r="A628" s="27"/>
      <c r="B628" s="27"/>
      <c r="C628" s="135"/>
      <c r="D628" s="27"/>
      <c r="E628" s="27"/>
      <c r="F628" s="135"/>
      <c r="G628" s="27"/>
      <c r="H628" s="136"/>
      <c r="I628" s="136"/>
      <c r="J628" s="136"/>
      <c r="K628" s="136"/>
      <c r="L628" s="136"/>
      <c r="M628" s="136"/>
      <c r="N628" s="136"/>
      <c r="O628" s="136"/>
      <c r="P628" s="136"/>
      <c r="Q628" s="27"/>
      <c r="R628" s="136"/>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row>
    <row r="629" spans="1:44" ht="15.75" customHeight="1">
      <c r="A629" s="27"/>
      <c r="B629" s="27"/>
      <c r="C629" s="135"/>
      <c r="D629" s="27"/>
      <c r="E629" s="27"/>
      <c r="F629" s="135"/>
      <c r="G629" s="27"/>
      <c r="H629" s="136"/>
      <c r="I629" s="136"/>
      <c r="J629" s="136"/>
      <c r="K629" s="136"/>
      <c r="L629" s="136"/>
      <c r="M629" s="136"/>
      <c r="N629" s="136"/>
      <c r="O629" s="136"/>
      <c r="P629" s="136"/>
      <c r="Q629" s="27"/>
      <c r="R629" s="136"/>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row>
    <row r="630" spans="1:44" ht="15.75" customHeight="1">
      <c r="A630" s="27"/>
      <c r="B630" s="27"/>
      <c r="C630" s="135"/>
      <c r="D630" s="27"/>
      <c r="E630" s="27"/>
      <c r="F630" s="135"/>
      <c r="G630" s="27"/>
      <c r="H630" s="136"/>
      <c r="I630" s="136"/>
      <c r="J630" s="136"/>
      <c r="K630" s="136"/>
      <c r="L630" s="136"/>
      <c r="M630" s="136"/>
      <c r="N630" s="136"/>
      <c r="O630" s="136"/>
      <c r="P630" s="136"/>
      <c r="Q630" s="27"/>
      <c r="R630" s="136"/>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row>
    <row r="631" spans="1:44" ht="15.75" customHeight="1">
      <c r="A631" s="27"/>
      <c r="B631" s="27"/>
      <c r="C631" s="135"/>
      <c r="D631" s="27"/>
      <c r="E631" s="27"/>
      <c r="F631" s="135"/>
      <c r="G631" s="27"/>
      <c r="H631" s="136"/>
      <c r="I631" s="136"/>
      <c r="J631" s="136"/>
      <c r="K631" s="136"/>
      <c r="L631" s="136"/>
      <c r="M631" s="136"/>
      <c r="N631" s="136"/>
      <c r="O631" s="136"/>
      <c r="P631" s="136"/>
      <c r="Q631" s="27"/>
      <c r="R631" s="136"/>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row>
    <row r="632" spans="1:44" ht="15.75" customHeight="1">
      <c r="A632" s="27"/>
      <c r="B632" s="27"/>
      <c r="C632" s="135"/>
      <c r="D632" s="27"/>
      <c r="E632" s="27"/>
      <c r="F632" s="135"/>
      <c r="G632" s="27"/>
      <c r="H632" s="136"/>
      <c r="I632" s="136"/>
      <c r="J632" s="136"/>
      <c r="K632" s="136"/>
      <c r="L632" s="136"/>
      <c r="M632" s="136"/>
      <c r="N632" s="136"/>
      <c r="O632" s="136"/>
      <c r="P632" s="136"/>
      <c r="Q632" s="27"/>
      <c r="R632" s="136"/>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row>
    <row r="633" spans="1:44" ht="15.75" customHeight="1">
      <c r="A633" s="27"/>
      <c r="B633" s="27"/>
      <c r="C633" s="135"/>
      <c r="D633" s="27"/>
      <c r="E633" s="27"/>
      <c r="F633" s="135"/>
      <c r="G633" s="27"/>
      <c r="H633" s="136"/>
      <c r="I633" s="136"/>
      <c r="J633" s="136"/>
      <c r="K633" s="136"/>
      <c r="L633" s="136"/>
      <c r="M633" s="136"/>
      <c r="N633" s="136"/>
      <c r="O633" s="136"/>
      <c r="P633" s="136"/>
      <c r="Q633" s="27"/>
      <c r="R633" s="136"/>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row>
    <row r="634" spans="1:44" ht="15.75" customHeight="1">
      <c r="A634" s="27"/>
      <c r="B634" s="27"/>
      <c r="C634" s="135"/>
      <c r="D634" s="27"/>
      <c r="E634" s="27"/>
      <c r="F634" s="135"/>
      <c r="G634" s="27"/>
      <c r="H634" s="136"/>
      <c r="I634" s="136"/>
      <c r="J634" s="136"/>
      <c r="K634" s="136"/>
      <c r="L634" s="136"/>
      <c r="M634" s="136"/>
      <c r="N634" s="136"/>
      <c r="O634" s="136"/>
      <c r="P634" s="136"/>
      <c r="Q634" s="27"/>
      <c r="R634" s="136"/>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row>
    <row r="635" spans="1:44" ht="15.75" customHeight="1">
      <c r="A635" s="27"/>
      <c r="B635" s="27"/>
      <c r="C635" s="135"/>
      <c r="D635" s="27"/>
      <c r="E635" s="27"/>
      <c r="F635" s="135"/>
      <c r="G635" s="27"/>
      <c r="H635" s="136"/>
      <c r="I635" s="136"/>
      <c r="J635" s="136"/>
      <c r="K635" s="136"/>
      <c r="L635" s="136"/>
      <c r="M635" s="136"/>
      <c r="N635" s="136"/>
      <c r="O635" s="136"/>
      <c r="P635" s="136"/>
      <c r="Q635" s="27"/>
      <c r="R635" s="136"/>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row>
    <row r="636" spans="1:44" ht="15.75" customHeight="1">
      <c r="A636" s="27"/>
      <c r="B636" s="27"/>
      <c r="C636" s="135"/>
      <c r="D636" s="27"/>
      <c r="E636" s="27"/>
      <c r="F636" s="135"/>
      <c r="G636" s="27"/>
      <c r="H636" s="136"/>
      <c r="I636" s="136"/>
      <c r="J636" s="136"/>
      <c r="K636" s="136"/>
      <c r="L636" s="136"/>
      <c r="M636" s="136"/>
      <c r="N636" s="136"/>
      <c r="O636" s="136"/>
      <c r="P636" s="136"/>
      <c r="Q636" s="27"/>
      <c r="R636" s="136"/>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row>
    <row r="637" spans="1:44" ht="15.75" customHeight="1">
      <c r="A637" s="27"/>
      <c r="B637" s="27"/>
      <c r="C637" s="135"/>
      <c r="D637" s="27"/>
      <c r="E637" s="27"/>
      <c r="F637" s="135"/>
      <c r="G637" s="27"/>
      <c r="H637" s="136"/>
      <c r="I637" s="136"/>
      <c r="J637" s="136"/>
      <c r="K637" s="136"/>
      <c r="L637" s="136"/>
      <c r="M637" s="136"/>
      <c r="N637" s="136"/>
      <c r="O637" s="136"/>
      <c r="P637" s="136"/>
      <c r="Q637" s="27"/>
      <c r="R637" s="136"/>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row>
    <row r="638" spans="1:44" ht="15.75" customHeight="1">
      <c r="A638" s="27"/>
      <c r="B638" s="27"/>
      <c r="C638" s="135"/>
      <c r="D638" s="27"/>
      <c r="E638" s="27"/>
      <c r="F638" s="135"/>
      <c r="G638" s="27"/>
      <c r="H638" s="136"/>
      <c r="I638" s="136"/>
      <c r="J638" s="136"/>
      <c r="K638" s="136"/>
      <c r="L638" s="136"/>
      <c r="M638" s="136"/>
      <c r="N638" s="136"/>
      <c r="O638" s="136"/>
      <c r="P638" s="136"/>
      <c r="Q638" s="27"/>
      <c r="R638" s="136"/>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row>
    <row r="639" spans="1:44" ht="15.75" customHeight="1">
      <c r="A639" s="27"/>
      <c r="B639" s="27"/>
      <c r="C639" s="135"/>
      <c r="D639" s="27"/>
      <c r="E639" s="27"/>
      <c r="F639" s="135"/>
      <c r="G639" s="27"/>
      <c r="H639" s="136"/>
      <c r="I639" s="136"/>
      <c r="J639" s="136"/>
      <c r="K639" s="136"/>
      <c r="L639" s="136"/>
      <c r="M639" s="136"/>
      <c r="N639" s="136"/>
      <c r="O639" s="136"/>
      <c r="P639" s="136"/>
      <c r="Q639" s="27"/>
      <c r="R639" s="136"/>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row>
    <row r="640" spans="1:44" ht="15.75" customHeight="1">
      <c r="A640" s="27"/>
      <c r="B640" s="27"/>
      <c r="C640" s="135"/>
      <c r="D640" s="27"/>
      <c r="E640" s="27"/>
      <c r="F640" s="135"/>
      <c r="G640" s="27"/>
      <c r="H640" s="136"/>
      <c r="I640" s="136"/>
      <c r="J640" s="136"/>
      <c r="K640" s="136"/>
      <c r="L640" s="136"/>
      <c r="M640" s="136"/>
      <c r="N640" s="136"/>
      <c r="O640" s="136"/>
      <c r="P640" s="136"/>
      <c r="Q640" s="27"/>
      <c r="R640" s="136"/>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row>
    <row r="641" spans="1:44" ht="15.75" customHeight="1">
      <c r="A641" s="27"/>
      <c r="B641" s="27"/>
      <c r="C641" s="135"/>
      <c r="D641" s="27"/>
      <c r="E641" s="27"/>
      <c r="F641" s="135"/>
      <c r="G641" s="27"/>
      <c r="H641" s="136"/>
      <c r="I641" s="136"/>
      <c r="J641" s="136"/>
      <c r="K641" s="136"/>
      <c r="L641" s="136"/>
      <c r="M641" s="136"/>
      <c r="N641" s="136"/>
      <c r="O641" s="136"/>
      <c r="P641" s="136"/>
      <c r="Q641" s="27"/>
      <c r="R641" s="136"/>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row>
    <row r="642" spans="1:44" ht="15.75" customHeight="1">
      <c r="A642" s="27"/>
      <c r="B642" s="27"/>
      <c r="C642" s="135"/>
      <c r="D642" s="27"/>
      <c r="E642" s="27"/>
      <c r="F642" s="135"/>
      <c r="G642" s="27"/>
      <c r="H642" s="136"/>
      <c r="I642" s="136"/>
      <c r="J642" s="136"/>
      <c r="K642" s="136"/>
      <c r="L642" s="136"/>
      <c r="M642" s="136"/>
      <c r="N642" s="136"/>
      <c r="O642" s="136"/>
      <c r="P642" s="136"/>
      <c r="Q642" s="27"/>
      <c r="R642" s="136"/>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row>
    <row r="643" spans="1:44" ht="15.75" customHeight="1">
      <c r="A643" s="27"/>
      <c r="B643" s="27"/>
      <c r="C643" s="135"/>
      <c r="D643" s="27"/>
      <c r="E643" s="27"/>
      <c r="F643" s="135"/>
      <c r="G643" s="27"/>
      <c r="H643" s="136"/>
      <c r="I643" s="136"/>
      <c r="J643" s="136"/>
      <c r="K643" s="136"/>
      <c r="L643" s="136"/>
      <c r="M643" s="136"/>
      <c r="N643" s="136"/>
      <c r="O643" s="136"/>
      <c r="P643" s="136"/>
      <c r="Q643" s="27"/>
      <c r="R643" s="136"/>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row>
    <row r="644" spans="1:44" ht="15.75" customHeight="1">
      <c r="A644" s="27"/>
      <c r="B644" s="27"/>
      <c r="C644" s="135"/>
      <c r="D644" s="27"/>
      <c r="E644" s="27"/>
      <c r="F644" s="135"/>
      <c r="G644" s="27"/>
      <c r="H644" s="136"/>
      <c r="I644" s="136"/>
      <c r="J644" s="136"/>
      <c r="K644" s="136"/>
      <c r="L644" s="136"/>
      <c r="M644" s="136"/>
      <c r="N644" s="136"/>
      <c r="O644" s="136"/>
      <c r="P644" s="136"/>
      <c r="Q644" s="27"/>
      <c r="R644" s="136"/>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row>
    <row r="645" spans="1:44" ht="15.75" customHeight="1">
      <c r="A645" s="27"/>
      <c r="B645" s="27"/>
      <c r="C645" s="135"/>
      <c r="D645" s="27"/>
      <c r="E645" s="27"/>
      <c r="F645" s="135"/>
      <c r="G645" s="27"/>
      <c r="H645" s="136"/>
      <c r="I645" s="136"/>
      <c r="J645" s="136"/>
      <c r="K645" s="136"/>
      <c r="L645" s="136"/>
      <c r="M645" s="136"/>
      <c r="N645" s="136"/>
      <c r="O645" s="136"/>
      <c r="P645" s="136"/>
      <c r="Q645" s="27"/>
      <c r="R645" s="136"/>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row>
    <row r="646" spans="1:44" ht="15.75" customHeight="1">
      <c r="A646" s="27"/>
      <c r="B646" s="27"/>
      <c r="C646" s="135"/>
      <c r="D646" s="27"/>
      <c r="E646" s="27"/>
      <c r="F646" s="135"/>
      <c r="G646" s="27"/>
      <c r="H646" s="136"/>
      <c r="I646" s="136"/>
      <c r="J646" s="136"/>
      <c r="K646" s="136"/>
      <c r="L646" s="136"/>
      <c r="M646" s="136"/>
      <c r="N646" s="136"/>
      <c r="O646" s="136"/>
      <c r="P646" s="136"/>
      <c r="Q646" s="27"/>
      <c r="R646" s="136"/>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row>
    <row r="647" spans="1:44" ht="15.75" customHeight="1">
      <c r="A647" s="27"/>
      <c r="B647" s="27"/>
      <c r="C647" s="135"/>
      <c r="D647" s="27"/>
      <c r="E647" s="27"/>
      <c r="F647" s="135"/>
      <c r="G647" s="27"/>
      <c r="H647" s="136"/>
      <c r="I647" s="136"/>
      <c r="J647" s="136"/>
      <c r="K647" s="136"/>
      <c r="L647" s="136"/>
      <c r="M647" s="136"/>
      <c r="N647" s="136"/>
      <c r="O647" s="136"/>
      <c r="P647" s="136"/>
      <c r="Q647" s="27"/>
      <c r="R647" s="136"/>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row>
    <row r="648" spans="1:44" ht="15.75" customHeight="1">
      <c r="A648" s="27"/>
      <c r="B648" s="27"/>
      <c r="C648" s="135"/>
      <c r="D648" s="27"/>
      <c r="E648" s="27"/>
      <c r="F648" s="135"/>
      <c r="G648" s="27"/>
      <c r="H648" s="136"/>
      <c r="I648" s="136"/>
      <c r="J648" s="136"/>
      <c r="K648" s="136"/>
      <c r="L648" s="136"/>
      <c r="M648" s="136"/>
      <c r="N648" s="136"/>
      <c r="O648" s="136"/>
      <c r="P648" s="136"/>
      <c r="Q648" s="27"/>
      <c r="R648" s="136"/>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row>
    <row r="649" spans="1:44" ht="15.75" customHeight="1">
      <c r="A649" s="27"/>
      <c r="B649" s="27"/>
      <c r="C649" s="135"/>
      <c r="D649" s="27"/>
      <c r="E649" s="27"/>
      <c r="F649" s="135"/>
      <c r="G649" s="27"/>
      <c r="H649" s="136"/>
      <c r="I649" s="136"/>
      <c r="J649" s="136"/>
      <c r="K649" s="136"/>
      <c r="L649" s="136"/>
      <c r="M649" s="136"/>
      <c r="N649" s="136"/>
      <c r="O649" s="136"/>
      <c r="P649" s="136"/>
      <c r="Q649" s="27"/>
      <c r="R649" s="136"/>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row>
    <row r="650" spans="1:44" ht="15.75" customHeight="1">
      <c r="A650" s="27"/>
      <c r="B650" s="27"/>
      <c r="C650" s="135"/>
      <c r="D650" s="27"/>
      <c r="E650" s="27"/>
      <c r="F650" s="135"/>
      <c r="G650" s="27"/>
      <c r="H650" s="136"/>
      <c r="I650" s="136"/>
      <c r="J650" s="136"/>
      <c r="K650" s="136"/>
      <c r="L650" s="136"/>
      <c r="M650" s="136"/>
      <c r="N650" s="136"/>
      <c r="O650" s="136"/>
      <c r="P650" s="136"/>
      <c r="Q650" s="27"/>
      <c r="R650" s="136"/>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row>
    <row r="651" spans="1:44" ht="15.75" customHeight="1">
      <c r="A651" s="27"/>
      <c r="B651" s="27"/>
      <c r="C651" s="135"/>
      <c r="D651" s="27"/>
      <c r="E651" s="27"/>
      <c r="F651" s="135"/>
      <c r="G651" s="27"/>
      <c r="H651" s="136"/>
      <c r="I651" s="136"/>
      <c r="J651" s="136"/>
      <c r="K651" s="136"/>
      <c r="L651" s="136"/>
      <c r="M651" s="136"/>
      <c r="N651" s="136"/>
      <c r="O651" s="136"/>
      <c r="P651" s="136"/>
      <c r="Q651" s="27"/>
      <c r="R651" s="136"/>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row>
    <row r="652" spans="1:44" ht="15.75" customHeight="1">
      <c r="A652" s="27"/>
      <c r="B652" s="27"/>
      <c r="C652" s="135"/>
      <c r="D652" s="27"/>
      <c r="E652" s="27"/>
      <c r="F652" s="135"/>
      <c r="G652" s="27"/>
      <c r="H652" s="136"/>
      <c r="I652" s="136"/>
      <c r="J652" s="136"/>
      <c r="K652" s="136"/>
      <c r="L652" s="136"/>
      <c r="M652" s="136"/>
      <c r="N652" s="136"/>
      <c r="O652" s="136"/>
      <c r="P652" s="136"/>
      <c r="Q652" s="27"/>
      <c r="R652" s="136"/>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row>
    <row r="653" spans="1:44" ht="15.75" customHeight="1">
      <c r="A653" s="27"/>
      <c r="B653" s="27"/>
      <c r="C653" s="135"/>
      <c r="D653" s="27"/>
      <c r="E653" s="27"/>
      <c r="F653" s="135"/>
      <c r="G653" s="27"/>
      <c r="H653" s="136"/>
      <c r="I653" s="136"/>
      <c r="J653" s="136"/>
      <c r="K653" s="136"/>
      <c r="L653" s="136"/>
      <c r="M653" s="136"/>
      <c r="N653" s="136"/>
      <c r="O653" s="136"/>
      <c r="P653" s="136"/>
      <c r="Q653" s="27"/>
      <c r="R653" s="136"/>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row>
    <row r="654" spans="1:44" ht="15.75" customHeight="1">
      <c r="A654" s="27"/>
      <c r="B654" s="27"/>
      <c r="C654" s="135"/>
      <c r="D654" s="27"/>
      <c r="E654" s="27"/>
      <c r="F654" s="135"/>
      <c r="G654" s="27"/>
      <c r="H654" s="136"/>
      <c r="I654" s="136"/>
      <c r="J654" s="136"/>
      <c r="K654" s="136"/>
      <c r="L654" s="136"/>
      <c r="M654" s="136"/>
      <c r="N654" s="136"/>
      <c r="O654" s="136"/>
      <c r="P654" s="136"/>
      <c r="Q654" s="27"/>
      <c r="R654" s="136"/>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row>
    <row r="655" spans="1:44" ht="15.75" customHeight="1">
      <c r="A655" s="27"/>
      <c r="B655" s="27"/>
      <c r="C655" s="135"/>
      <c r="D655" s="27"/>
      <c r="E655" s="27"/>
      <c r="F655" s="135"/>
      <c r="G655" s="27"/>
      <c r="H655" s="136"/>
      <c r="I655" s="136"/>
      <c r="J655" s="136"/>
      <c r="K655" s="136"/>
      <c r="L655" s="136"/>
      <c r="M655" s="136"/>
      <c r="N655" s="136"/>
      <c r="O655" s="136"/>
      <c r="P655" s="136"/>
      <c r="Q655" s="27"/>
      <c r="R655" s="136"/>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row>
    <row r="656" spans="1:44" ht="15.75" customHeight="1">
      <c r="A656" s="27"/>
      <c r="B656" s="27"/>
      <c r="C656" s="135"/>
      <c r="D656" s="27"/>
      <c r="E656" s="27"/>
      <c r="F656" s="135"/>
      <c r="G656" s="27"/>
      <c r="H656" s="136"/>
      <c r="I656" s="136"/>
      <c r="J656" s="136"/>
      <c r="K656" s="136"/>
      <c r="L656" s="136"/>
      <c r="M656" s="136"/>
      <c r="N656" s="136"/>
      <c r="O656" s="136"/>
      <c r="P656" s="136"/>
      <c r="Q656" s="27"/>
      <c r="R656" s="136"/>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row>
    <row r="657" spans="1:44" ht="15.75" customHeight="1">
      <c r="A657" s="27"/>
      <c r="B657" s="27"/>
      <c r="C657" s="135"/>
      <c r="D657" s="27"/>
      <c r="E657" s="27"/>
      <c r="F657" s="135"/>
      <c r="G657" s="27"/>
      <c r="H657" s="136"/>
      <c r="I657" s="136"/>
      <c r="J657" s="136"/>
      <c r="K657" s="136"/>
      <c r="L657" s="136"/>
      <c r="M657" s="136"/>
      <c r="N657" s="136"/>
      <c r="O657" s="136"/>
      <c r="P657" s="136"/>
      <c r="Q657" s="27"/>
      <c r="R657" s="136"/>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row>
    <row r="658" spans="1:44" ht="15.75" customHeight="1">
      <c r="A658" s="27"/>
      <c r="B658" s="27"/>
      <c r="C658" s="135"/>
      <c r="D658" s="27"/>
      <c r="E658" s="27"/>
      <c r="F658" s="135"/>
      <c r="G658" s="27"/>
      <c r="H658" s="136"/>
      <c r="I658" s="136"/>
      <c r="J658" s="136"/>
      <c r="K658" s="136"/>
      <c r="L658" s="136"/>
      <c r="M658" s="136"/>
      <c r="N658" s="136"/>
      <c r="O658" s="136"/>
      <c r="P658" s="136"/>
      <c r="Q658" s="27"/>
      <c r="R658" s="136"/>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row>
    <row r="659" spans="1:44" ht="15.75" customHeight="1">
      <c r="A659" s="27"/>
      <c r="B659" s="27"/>
      <c r="C659" s="135"/>
      <c r="D659" s="27"/>
      <c r="E659" s="27"/>
      <c r="F659" s="135"/>
      <c r="G659" s="27"/>
      <c r="H659" s="136"/>
      <c r="I659" s="136"/>
      <c r="J659" s="136"/>
      <c r="K659" s="136"/>
      <c r="L659" s="136"/>
      <c r="M659" s="136"/>
      <c r="N659" s="136"/>
      <c r="O659" s="136"/>
      <c r="P659" s="136"/>
      <c r="Q659" s="27"/>
      <c r="R659" s="136"/>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row>
    <row r="660" spans="1:44" ht="15.75" customHeight="1">
      <c r="A660" s="27"/>
      <c r="B660" s="27"/>
      <c r="C660" s="135"/>
      <c r="D660" s="27"/>
      <c r="E660" s="27"/>
      <c r="F660" s="135"/>
      <c r="G660" s="27"/>
      <c r="H660" s="136"/>
      <c r="I660" s="136"/>
      <c r="J660" s="136"/>
      <c r="K660" s="136"/>
      <c r="L660" s="136"/>
      <c r="M660" s="136"/>
      <c r="N660" s="136"/>
      <c r="O660" s="136"/>
      <c r="P660" s="136"/>
      <c r="Q660" s="27"/>
      <c r="R660" s="136"/>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row>
    <row r="661" spans="1:44" ht="15.75" customHeight="1">
      <c r="A661" s="27"/>
      <c r="B661" s="27"/>
      <c r="C661" s="135"/>
      <c r="D661" s="27"/>
      <c r="E661" s="27"/>
      <c r="F661" s="135"/>
      <c r="G661" s="27"/>
      <c r="H661" s="136"/>
      <c r="I661" s="136"/>
      <c r="J661" s="136"/>
      <c r="K661" s="136"/>
      <c r="L661" s="136"/>
      <c r="M661" s="136"/>
      <c r="N661" s="136"/>
      <c r="O661" s="136"/>
      <c r="P661" s="136"/>
      <c r="Q661" s="27"/>
      <c r="R661" s="136"/>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row>
    <row r="662" spans="1:44" ht="15.75" customHeight="1">
      <c r="A662" s="27"/>
      <c r="B662" s="27"/>
      <c r="C662" s="135"/>
      <c r="D662" s="27"/>
      <c r="E662" s="27"/>
      <c r="F662" s="135"/>
      <c r="G662" s="27"/>
      <c r="H662" s="136"/>
      <c r="I662" s="136"/>
      <c r="J662" s="136"/>
      <c r="K662" s="136"/>
      <c r="L662" s="136"/>
      <c r="M662" s="136"/>
      <c r="N662" s="136"/>
      <c r="O662" s="136"/>
      <c r="P662" s="136"/>
      <c r="Q662" s="27"/>
      <c r="R662" s="136"/>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row>
    <row r="663" spans="1:44" ht="15.75" customHeight="1">
      <c r="A663" s="27"/>
      <c r="B663" s="27"/>
      <c r="C663" s="135"/>
      <c r="D663" s="27"/>
      <c r="E663" s="27"/>
      <c r="F663" s="135"/>
      <c r="G663" s="27"/>
      <c r="H663" s="136"/>
      <c r="I663" s="136"/>
      <c r="J663" s="136"/>
      <c r="K663" s="136"/>
      <c r="L663" s="136"/>
      <c r="M663" s="136"/>
      <c r="N663" s="136"/>
      <c r="O663" s="136"/>
      <c r="P663" s="136"/>
      <c r="Q663" s="27"/>
      <c r="R663" s="136"/>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row>
    <row r="664" spans="1:44" ht="15.75" customHeight="1">
      <c r="A664" s="27"/>
      <c r="B664" s="27"/>
      <c r="C664" s="135"/>
      <c r="D664" s="27"/>
      <c r="E664" s="27"/>
      <c r="F664" s="135"/>
      <c r="G664" s="27"/>
      <c r="H664" s="136"/>
      <c r="I664" s="136"/>
      <c r="J664" s="136"/>
      <c r="K664" s="136"/>
      <c r="L664" s="136"/>
      <c r="M664" s="136"/>
      <c r="N664" s="136"/>
      <c r="O664" s="136"/>
      <c r="P664" s="136"/>
      <c r="Q664" s="27"/>
      <c r="R664" s="136"/>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row>
    <row r="665" spans="1:44" ht="15.75" customHeight="1">
      <c r="A665" s="27"/>
      <c r="B665" s="27"/>
      <c r="C665" s="135"/>
      <c r="D665" s="27"/>
      <c r="E665" s="27"/>
      <c r="F665" s="135"/>
      <c r="G665" s="27"/>
      <c r="H665" s="136"/>
      <c r="I665" s="136"/>
      <c r="J665" s="136"/>
      <c r="K665" s="136"/>
      <c r="L665" s="136"/>
      <c r="M665" s="136"/>
      <c r="N665" s="136"/>
      <c r="O665" s="136"/>
      <c r="P665" s="136"/>
      <c r="Q665" s="27"/>
      <c r="R665" s="136"/>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row>
    <row r="666" spans="1:44" ht="15.75" customHeight="1">
      <c r="A666" s="27"/>
      <c r="B666" s="27"/>
      <c r="C666" s="135"/>
      <c r="D666" s="27"/>
      <c r="E666" s="27"/>
      <c r="F666" s="135"/>
      <c r="G666" s="27"/>
      <c r="H666" s="136"/>
      <c r="I666" s="136"/>
      <c r="J666" s="136"/>
      <c r="K666" s="136"/>
      <c r="L666" s="136"/>
      <c r="M666" s="136"/>
      <c r="N666" s="136"/>
      <c r="O666" s="136"/>
      <c r="P666" s="136"/>
      <c r="Q666" s="27"/>
      <c r="R666" s="136"/>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row>
    <row r="667" spans="1:44" ht="15.75" customHeight="1">
      <c r="A667" s="27"/>
      <c r="B667" s="27"/>
      <c r="C667" s="135"/>
      <c r="D667" s="27"/>
      <c r="E667" s="27"/>
      <c r="F667" s="135"/>
      <c r="G667" s="27"/>
      <c r="H667" s="136"/>
      <c r="I667" s="136"/>
      <c r="J667" s="136"/>
      <c r="K667" s="136"/>
      <c r="L667" s="136"/>
      <c r="M667" s="136"/>
      <c r="N667" s="136"/>
      <c r="O667" s="136"/>
      <c r="P667" s="136"/>
      <c r="Q667" s="27"/>
      <c r="R667" s="136"/>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row>
    <row r="668" spans="1:44" ht="15.75" customHeight="1">
      <c r="A668" s="27"/>
      <c r="B668" s="27"/>
      <c r="C668" s="135"/>
      <c r="D668" s="27"/>
      <c r="E668" s="27"/>
      <c r="F668" s="135"/>
      <c r="G668" s="27"/>
      <c r="H668" s="136"/>
      <c r="I668" s="136"/>
      <c r="J668" s="136"/>
      <c r="K668" s="136"/>
      <c r="L668" s="136"/>
      <c r="M668" s="136"/>
      <c r="N668" s="136"/>
      <c r="O668" s="136"/>
      <c r="P668" s="136"/>
      <c r="Q668" s="27"/>
      <c r="R668" s="136"/>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row>
    <row r="669" spans="1:44" ht="15.75" customHeight="1">
      <c r="A669" s="27"/>
      <c r="B669" s="27"/>
      <c r="C669" s="135"/>
      <c r="D669" s="27"/>
      <c r="E669" s="27"/>
      <c r="F669" s="135"/>
      <c r="G669" s="27"/>
      <c r="H669" s="136"/>
      <c r="I669" s="136"/>
      <c r="J669" s="136"/>
      <c r="K669" s="136"/>
      <c r="L669" s="136"/>
      <c r="M669" s="136"/>
      <c r="N669" s="136"/>
      <c r="O669" s="136"/>
      <c r="P669" s="136"/>
      <c r="Q669" s="27"/>
      <c r="R669" s="136"/>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row>
    <row r="670" spans="1:44" ht="15.75" customHeight="1">
      <c r="A670" s="27"/>
      <c r="B670" s="27"/>
      <c r="C670" s="135"/>
      <c r="D670" s="27"/>
      <c r="E670" s="27"/>
      <c r="F670" s="135"/>
      <c r="G670" s="27"/>
      <c r="H670" s="136"/>
      <c r="I670" s="136"/>
      <c r="J670" s="136"/>
      <c r="K670" s="136"/>
      <c r="L670" s="136"/>
      <c r="M670" s="136"/>
      <c r="N670" s="136"/>
      <c r="O670" s="136"/>
      <c r="P670" s="136"/>
      <c r="Q670" s="27"/>
      <c r="R670" s="136"/>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row>
    <row r="671" spans="1:44" ht="15.75" customHeight="1">
      <c r="A671" s="27"/>
      <c r="B671" s="27"/>
      <c r="C671" s="135"/>
      <c r="D671" s="27"/>
      <c r="E671" s="27"/>
      <c r="F671" s="135"/>
      <c r="G671" s="27"/>
      <c r="H671" s="136"/>
      <c r="I671" s="136"/>
      <c r="J671" s="136"/>
      <c r="K671" s="136"/>
      <c r="L671" s="136"/>
      <c r="M671" s="136"/>
      <c r="N671" s="136"/>
      <c r="O671" s="136"/>
      <c r="P671" s="136"/>
      <c r="Q671" s="27"/>
      <c r="R671" s="136"/>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row>
    <row r="672" spans="1:44" ht="15.75" customHeight="1">
      <c r="A672" s="27"/>
      <c r="B672" s="27"/>
      <c r="C672" s="135"/>
      <c r="D672" s="27"/>
      <c r="E672" s="27"/>
      <c r="F672" s="135"/>
      <c r="G672" s="27"/>
      <c r="H672" s="136"/>
      <c r="I672" s="136"/>
      <c r="J672" s="136"/>
      <c r="K672" s="136"/>
      <c r="L672" s="136"/>
      <c r="M672" s="136"/>
      <c r="N672" s="136"/>
      <c r="O672" s="136"/>
      <c r="P672" s="136"/>
      <c r="Q672" s="27"/>
      <c r="R672" s="136"/>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row>
    <row r="673" spans="1:44" ht="15.75" customHeight="1">
      <c r="A673" s="27"/>
      <c r="B673" s="27"/>
      <c r="C673" s="135"/>
      <c r="D673" s="27"/>
      <c r="E673" s="27"/>
      <c r="F673" s="135"/>
      <c r="G673" s="27"/>
      <c r="H673" s="136"/>
      <c r="I673" s="136"/>
      <c r="J673" s="136"/>
      <c r="K673" s="136"/>
      <c r="L673" s="136"/>
      <c r="M673" s="136"/>
      <c r="N673" s="136"/>
      <c r="O673" s="136"/>
      <c r="P673" s="136"/>
      <c r="Q673" s="27"/>
      <c r="R673" s="136"/>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row>
    <row r="674" spans="1:44" ht="15.75" customHeight="1">
      <c r="A674" s="27"/>
      <c r="B674" s="27"/>
      <c r="C674" s="135"/>
      <c r="D674" s="27"/>
      <c r="E674" s="27"/>
      <c r="F674" s="135"/>
      <c r="G674" s="27"/>
      <c r="H674" s="136"/>
      <c r="I674" s="136"/>
      <c r="J674" s="136"/>
      <c r="K674" s="136"/>
      <c r="L674" s="136"/>
      <c r="M674" s="136"/>
      <c r="N674" s="136"/>
      <c r="O674" s="136"/>
      <c r="P674" s="136"/>
      <c r="Q674" s="27"/>
      <c r="R674" s="136"/>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row>
    <row r="675" spans="1:44" ht="15.75" customHeight="1">
      <c r="A675" s="27"/>
      <c r="B675" s="27"/>
      <c r="C675" s="135"/>
      <c r="D675" s="27"/>
      <c r="E675" s="27"/>
      <c r="F675" s="135"/>
      <c r="G675" s="27"/>
      <c r="H675" s="136"/>
      <c r="I675" s="136"/>
      <c r="J675" s="136"/>
      <c r="K675" s="136"/>
      <c r="L675" s="136"/>
      <c r="M675" s="136"/>
      <c r="N675" s="136"/>
      <c r="O675" s="136"/>
      <c r="P675" s="136"/>
      <c r="Q675" s="27"/>
      <c r="R675" s="136"/>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row>
    <row r="676" spans="1:44" ht="15.75" customHeight="1">
      <c r="A676" s="27"/>
      <c r="B676" s="27"/>
      <c r="C676" s="135"/>
      <c r="D676" s="27"/>
      <c r="E676" s="27"/>
      <c r="F676" s="135"/>
      <c r="G676" s="27"/>
      <c r="H676" s="136"/>
      <c r="I676" s="136"/>
      <c r="J676" s="136"/>
      <c r="K676" s="136"/>
      <c r="L676" s="136"/>
      <c r="M676" s="136"/>
      <c r="N676" s="136"/>
      <c r="O676" s="136"/>
      <c r="P676" s="136"/>
      <c r="Q676" s="27"/>
      <c r="R676" s="136"/>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row>
    <row r="677" spans="1:44" ht="15.75" customHeight="1">
      <c r="A677" s="27"/>
      <c r="B677" s="27"/>
      <c r="C677" s="135"/>
      <c r="D677" s="27"/>
      <c r="E677" s="27"/>
      <c r="F677" s="135"/>
      <c r="G677" s="27"/>
      <c r="H677" s="136"/>
      <c r="I677" s="136"/>
      <c r="J677" s="136"/>
      <c r="K677" s="136"/>
      <c r="L677" s="136"/>
      <c r="M677" s="136"/>
      <c r="N677" s="136"/>
      <c r="O677" s="136"/>
      <c r="P677" s="136"/>
      <c r="Q677" s="27"/>
      <c r="R677" s="136"/>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row>
    <row r="678" spans="1:44" ht="15.75" customHeight="1">
      <c r="A678" s="27"/>
      <c r="B678" s="27"/>
      <c r="C678" s="135"/>
      <c r="D678" s="27"/>
      <c r="E678" s="27"/>
      <c r="F678" s="135"/>
      <c r="G678" s="27"/>
      <c r="H678" s="136"/>
      <c r="I678" s="136"/>
      <c r="J678" s="136"/>
      <c r="K678" s="136"/>
      <c r="L678" s="136"/>
      <c r="M678" s="136"/>
      <c r="N678" s="136"/>
      <c r="O678" s="136"/>
      <c r="P678" s="136"/>
      <c r="Q678" s="27"/>
      <c r="R678" s="136"/>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row>
    <row r="679" spans="1:44" ht="15.75" customHeight="1">
      <c r="A679" s="27"/>
      <c r="B679" s="27"/>
      <c r="C679" s="135"/>
      <c r="D679" s="27"/>
      <c r="E679" s="27"/>
      <c r="F679" s="135"/>
      <c r="G679" s="27"/>
      <c r="H679" s="136"/>
      <c r="I679" s="136"/>
      <c r="J679" s="136"/>
      <c r="K679" s="136"/>
      <c r="L679" s="136"/>
      <c r="M679" s="136"/>
      <c r="N679" s="136"/>
      <c r="O679" s="136"/>
      <c r="P679" s="136"/>
      <c r="Q679" s="27"/>
      <c r="R679" s="136"/>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row>
    <row r="680" spans="1:44" ht="15.75" customHeight="1">
      <c r="A680" s="27"/>
      <c r="B680" s="27"/>
      <c r="C680" s="135"/>
      <c r="D680" s="27"/>
      <c r="E680" s="27"/>
      <c r="F680" s="135"/>
      <c r="G680" s="27"/>
      <c r="H680" s="136"/>
      <c r="I680" s="136"/>
      <c r="J680" s="136"/>
      <c r="K680" s="136"/>
      <c r="L680" s="136"/>
      <c r="M680" s="136"/>
      <c r="N680" s="136"/>
      <c r="O680" s="136"/>
      <c r="P680" s="136"/>
      <c r="Q680" s="27"/>
      <c r="R680" s="136"/>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row>
    <row r="681" spans="1:44" ht="15.75" customHeight="1">
      <c r="A681" s="27"/>
      <c r="B681" s="27"/>
      <c r="C681" s="135"/>
      <c r="D681" s="27"/>
      <c r="E681" s="27"/>
      <c r="F681" s="135"/>
      <c r="G681" s="27"/>
      <c r="H681" s="136"/>
      <c r="I681" s="136"/>
      <c r="J681" s="136"/>
      <c r="K681" s="136"/>
      <c r="L681" s="136"/>
      <c r="M681" s="136"/>
      <c r="N681" s="136"/>
      <c r="O681" s="136"/>
      <c r="P681" s="136"/>
      <c r="Q681" s="27"/>
      <c r="R681" s="136"/>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row>
    <row r="682" spans="1:44" ht="15.75" customHeight="1">
      <c r="A682" s="27"/>
      <c r="B682" s="27"/>
      <c r="C682" s="135"/>
      <c r="D682" s="27"/>
      <c r="E682" s="27"/>
      <c r="F682" s="135"/>
      <c r="G682" s="27"/>
      <c r="H682" s="136"/>
      <c r="I682" s="136"/>
      <c r="J682" s="136"/>
      <c r="K682" s="136"/>
      <c r="L682" s="136"/>
      <c r="M682" s="136"/>
      <c r="N682" s="136"/>
      <c r="O682" s="136"/>
      <c r="P682" s="136"/>
      <c r="Q682" s="27"/>
      <c r="R682" s="136"/>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row>
    <row r="683" spans="1:44" ht="15.75" customHeight="1">
      <c r="A683" s="27"/>
      <c r="B683" s="27"/>
      <c r="C683" s="135"/>
      <c r="D683" s="27"/>
      <c r="E683" s="27"/>
      <c r="F683" s="135"/>
      <c r="G683" s="27"/>
      <c r="H683" s="136"/>
      <c r="I683" s="136"/>
      <c r="J683" s="136"/>
      <c r="K683" s="136"/>
      <c r="L683" s="136"/>
      <c r="M683" s="136"/>
      <c r="N683" s="136"/>
      <c r="O683" s="136"/>
      <c r="P683" s="136"/>
      <c r="Q683" s="27"/>
      <c r="R683" s="136"/>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row>
    <row r="684" spans="1:44" ht="15.75" customHeight="1">
      <c r="A684" s="27"/>
      <c r="B684" s="27"/>
      <c r="C684" s="135"/>
      <c r="D684" s="27"/>
      <c r="E684" s="27"/>
      <c r="F684" s="135"/>
      <c r="G684" s="27"/>
      <c r="H684" s="136"/>
      <c r="I684" s="136"/>
      <c r="J684" s="136"/>
      <c r="K684" s="136"/>
      <c r="L684" s="136"/>
      <c r="M684" s="136"/>
      <c r="N684" s="136"/>
      <c r="O684" s="136"/>
      <c r="P684" s="136"/>
      <c r="Q684" s="27"/>
      <c r="R684" s="136"/>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row>
    <row r="685" spans="1:44" ht="15.75" customHeight="1">
      <c r="A685" s="27"/>
      <c r="B685" s="27"/>
      <c r="C685" s="135"/>
      <c r="D685" s="27"/>
      <c r="E685" s="27"/>
      <c r="F685" s="135"/>
      <c r="G685" s="27"/>
      <c r="H685" s="136"/>
      <c r="I685" s="136"/>
      <c r="J685" s="136"/>
      <c r="K685" s="136"/>
      <c r="L685" s="136"/>
      <c r="M685" s="136"/>
      <c r="N685" s="136"/>
      <c r="O685" s="136"/>
      <c r="P685" s="136"/>
      <c r="Q685" s="27"/>
      <c r="R685" s="136"/>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row>
    <row r="686" spans="1:44" ht="15.75" customHeight="1">
      <c r="A686" s="27"/>
      <c r="B686" s="27"/>
      <c r="C686" s="135"/>
      <c r="D686" s="27"/>
      <c r="E686" s="27"/>
      <c r="F686" s="135"/>
      <c r="G686" s="27"/>
      <c r="H686" s="136"/>
      <c r="I686" s="136"/>
      <c r="J686" s="136"/>
      <c r="K686" s="136"/>
      <c r="L686" s="136"/>
      <c r="M686" s="136"/>
      <c r="N686" s="136"/>
      <c r="O686" s="136"/>
      <c r="P686" s="136"/>
      <c r="Q686" s="27"/>
      <c r="R686" s="136"/>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row>
    <row r="687" spans="1:44" ht="15.75" customHeight="1">
      <c r="A687" s="27"/>
      <c r="B687" s="27"/>
      <c r="C687" s="135"/>
      <c r="D687" s="27"/>
      <c r="E687" s="27"/>
      <c r="F687" s="135"/>
      <c r="G687" s="27"/>
      <c r="H687" s="136"/>
      <c r="I687" s="136"/>
      <c r="J687" s="136"/>
      <c r="K687" s="136"/>
      <c r="L687" s="136"/>
      <c r="M687" s="136"/>
      <c r="N687" s="136"/>
      <c r="O687" s="136"/>
      <c r="P687" s="136"/>
      <c r="Q687" s="27"/>
      <c r="R687" s="136"/>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row>
    <row r="688" spans="1:44" ht="15.75" customHeight="1">
      <c r="A688" s="27"/>
      <c r="B688" s="27"/>
      <c r="C688" s="135"/>
      <c r="D688" s="27"/>
      <c r="E688" s="27"/>
      <c r="F688" s="135"/>
      <c r="G688" s="27"/>
      <c r="H688" s="136"/>
      <c r="I688" s="136"/>
      <c r="J688" s="136"/>
      <c r="K688" s="136"/>
      <c r="L688" s="136"/>
      <c r="M688" s="136"/>
      <c r="N688" s="136"/>
      <c r="O688" s="136"/>
      <c r="P688" s="136"/>
      <c r="Q688" s="27"/>
      <c r="R688" s="136"/>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row>
    <row r="689" spans="1:44" ht="15.75" customHeight="1">
      <c r="A689" s="27"/>
      <c r="B689" s="27"/>
      <c r="C689" s="135"/>
      <c r="D689" s="27"/>
      <c r="E689" s="27"/>
      <c r="F689" s="135"/>
      <c r="G689" s="27"/>
      <c r="H689" s="136"/>
      <c r="I689" s="136"/>
      <c r="J689" s="136"/>
      <c r="K689" s="136"/>
      <c r="L689" s="136"/>
      <c r="M689" s="136"/>
      <c r="N689" s="136"/>
      <c r="O689" s="136"/>
      <c r="P689" s="136"/>
      <c r="Q689" s="27"/>
      <c r="R689" s="136"/>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row>
    <row r="690" spans="1:44" ht="15.75" customHeight="1">
      <c r="A690" s="27"/>
      <c r="B690" s="27"/>
      <c r="C690" s="135"/>
      <c r="D690" s="27"/>
      <c r="E690" s="27"/>
      <c r="F690" s="135"/>
      <c r="G690" s="27"/>
      <c r="H690" s="136"/>
      <c r="I690" s="136"/>
      <c r="J690" s="136"/>
      <c r="K690" s="136"/>
      <c r="L690" s="136"/>
      <c r="M690" s="136"/>
      <c r="N690" s="136"/>
      <c r="O690" s="136"/>
      <c r="P690" s="136"/>
      <c r="Q690" s="27"/>
      <c r="R690" s="136"/>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row>
    <row r="691" spans="1:44" ht="15.75" customHeight="1">
      <c r="A691" s="27"/>
      <c r="B691" s="27"/>
      <c r="C691" s="135"/>
      <c r="D691" s="27"/>
      <c r="E691" s="27"/>
      <c r="F691" s="135"/>
      <c r="G691" s="27"/>
      <c r="H691" s="136"/>
      <c r="I691" s="136"/>
      <c r="J691" s="136"/>
      <c r="K691" s="136"/>
      <c r="L691" s="136"/>
      <c r="M691" s="136"/>
      <c r="N691" s="136"/>
      <c r="O691" s="136"/>
      <c r="P691" s="136"/>
      <c r="Q691" s="27"/>
      <c r="R691" s="136"/>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row>
    <row r="692" spans="1:44" ht="15.75" customHeight="1">
      <c r="A692" s="27"/>
      <c r="B692" s="27"/>
      <c r="C692" s="135"/>
      <c r="D692" s="27"/>
      <c r="E692" s="27"/>
      <c r="F692" s="135"/>
      <c r="G692" s="27"/>
      <c r="H692" s="136"/>
      <c r="I692" s="136"/>
      <c r="J692" s="136"/>
      <c r="K692" s="136"/>
      <c r="L692" s="136"/>
      <c r="M692" s="136"/>
      <c r="N692" s="136"/>
      <c r="O692" s="136"/>
      <c r="P692" s="136"/>
      <c r="Q692" s="27"/>
      <c r="R692" s="136"/>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row>
    <row r="693" spans="1:44" ht="15.75" customHeight="1">
      <c r="A693" s="27"/>
      <c r="B693" s="27"/>
      <c r="C693" s="135"/>
      <c r="D693" s="27"/>
      <c r="E693" s="27"/>
      <c r="F693" s="135"/>
      <c r="G693" s="27"/>
      <c r="H693" s="136"/>
      <c r="I693" s="136"/>
      <c r="J693" s="136"/>
      <c r="K693" s="136"/>
      <c r="L693" s="136"/>
      <c r="M693" s="136"/>
      <c r="N693" s="136"/>
      <c r="O693" s="136"/>
      <c r="P693" s="136"/>
      <c r="Q693" s="27"/>
      <c r="R693" s="136"/>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row>
    <row r="694" spans="1:44" ht="15.75" customHeight="1">
      <c r="A694" s="27"/>
      <c r="B694" s="27"/>
      <c r="C694" s="135"/>
      <c r="D694" s="27"/>
      <c r="E694" s="27"/>
      <c r="F694" s="135"/>
      <c r="G694" s="27"/>
      <c r="H694" s="136"/>
      <c r="I694" s="136"/>
      <c r="J694" s="136"/>
      <c r="K694" s="136"/>
      <c r="L694" s="136"/>
      <c r="M694" s="136"/>
      <c r="N694" s="136"/>
      <c r="O694" s="136"/>
      <c r="P694" s="136"/>
      <c r="Q694" s="27"/>
      <c r="R694" s="136"/>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row>
    <row r="695" spans="1:44" ht="15.75" customHeight="1">
      <c r="A695" s="27"/>
      <c r="B695" s="27"/>
      <c r="C695" s="135"/>
      <c r="D695" s="27"/>
      <c r="E695" s="27"/>
      <c r="F695" s="135"/>
      <c r="G695" s="27"/>
      <c r="H695" s="136"/>
      <c r="I695" s="136"/>
      <c r="J695" s="136"/>
      <c r="K695" s="136"/>
      <c r="L695" s="136"/>
      <c r="M695" s="136"/>
      <c r="N695" s="136"/>
      <c r="O695" s="136"/>
      <c r="P695" s="136"/>
      <c r="Q695" s="27"/>
      <c r="R695" s="136"/>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row>
    <row r="696" spans="1:44" ht="15.75" customHeight="1">
      <c r="A696" s="27"/>
      <c r="B696" s="27"/>
      <c r="C696" s="135"/>
      <c r="D696" s="27"/>
      <c r="E696" s="27"/>
      <c r="F696" s="135"/>
      <c r="G696" s="27"/>
      <c r="H696" s="136"/>
      <c r="I696" s="136"/>
      <c r="J696" s="136"/>
      <c r="K696" s="136"/>
      <c r="L696" s="136"/>
      <c r="M696" s="136"/>
      <c r="N696" s="136"/>
      <c r="O696" s="136"/>
      <c r="P696" s="136"/>
      <c r="Q696" s="27"/>
      <c r="R696" s="136"/>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row>
    <row r="697" spans="1:44" ht="15.75" customHeight="1">
      <c r="A697" s="27"/>
      <c r="B697" s="27"/>
      <c r="C697" s="135"/>
      <c r="D697" s="27"/>
      <c r="E697" s="27"/>
      <c r="F697" s="135"/>
      <c r="G697" s="27"/>
      <c r="H697" s="136"/>
      <c r="I697" s="136"/>
      <c r="J697" s="136"/>
      <c r="K697" s="136"/>
      <c r="L697" s="136"/>
      <c r="M697" s="136"/>
      <c r="N697" s="136"/>
      <c r="O697" s="136"/>
      <c r="P697" s="136"/>
      <c r="Q697" s="27"/>
      <c r="R697" s="136"/>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row>
    <row r="698" spans="1:44" ht="15.75" customHeight="1">
      <c r="A698" s="27"/>
      <c r="B698" s="27"/>
      <c r="C698" s="135"/>
      <c r="D698" s="27"/>
      <c r="E698" s="27"/>
      <c r="F698" s="135"/>
      <c r="G698" s="27"/>
      <c r="H698" s="136"/>
      <c r="I698" s="136"/>
      <c r="J698" s="136"/>
      <c r="K698" s="136"/>
      <c r="L698" s="136"/>
      <c r="M698" s="136"/>
      <c r="N698" s="136"/>
      <c r="O698" s="136"/>
      <c r="P698" s="136"/>
      <c r="Q698" s="27"/>
      <c r="R698" s="136"/>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row>
    <row r="699" spans="1:44" ht="15.75" customHeight="1">
      <c r="A699" s="27"/>
      <c r="B699" s="27"/>
      <c r="C699" s="135"/>
      <c r="D699" s="27"/>
      <c r="E699" s="27"/>
      <c r="F699" s="135"/>
      <c r="G699" s="27"/>
      <c r="H699" s="136"/>
      <c r="I699" s="136"/>
      <c r="J699" s="136"/>
      <c r="K699" s="136"/>
      <c r="L699" s="136"/>
      <c r="M699" s="136"/>
      <c r="N699" s="136"/>
      <c r="O699" s="136"/>
      <c r="P699" s="136"/>
      <c r="Q699" s="27"/>
      <c r="R699" s="136"/>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row>
    <row r="700" spans="1:44" ht="15.75" customHeight="1">
      <c r="A700" s="27"/>
      <c r="B700" s="27"/>
      <c r="C700" s="135"/>
      <c r="D700" s="27"/>
      <c r="E700" s="27"/>
      <c r="F700" s="135"/>
      <c r="G700" s="27"/>
      <c r="H700" s="136"/>
      <c r="I700" s="136"/>
      <c r="J700" s="136"/>
      <c r="K700" s="136"/>
      <c r="L700" s="136"/>
      <c r="M700" s="136"/>
      <c r="N700" s="136"/>
      <c r="O700" s="136"/>
      <c r="P700" s="136"/>
      <c r="Q700" s="27"/>
      <c r="R700" s="136"/>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row>
    <row r="701" spans="1:44" ht="15.75" customHeight="1">
      <c r="A701" s="27"/>
      <c r="B701" s="27"/>
      <c r="C701" s="135"/>
      <c r="D701" s="27"/>
      <c r="E701" s="27"/>
      <c r="F701" s="135"/>
      <c r="G701" s="27"/>
      <c r="H701" s="136"/>
      <c r="I701" s="136"/>
      <c r="J701" s="136"/>
      <c r="K701" s="136"/>
      <c r="L701" s="136"/>
      <c r="M701" s="136"/>
      <c r="N701" s="136"/>
      <c r="O701" s="136"/>
      <c r="P701" s="136"/>
      <c r="Q701" s="27"/>
      <c r="R701" s="136"/>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row>
    <row r="702" spans="1:44" ht="15.75" customHeight="1">
      <c r="A702" s="27"/>
      <c r="B702" s="27"/>
      <c r="C702" s="135"/>
      <c r="D702" s="27"/>
      <c r="E702" s="27"/>
      <c r="F702" s="135"/>
      <c r="G702" s="27"/>
      <c r="H702" s="136"/>
      <c r="I702" s="136"/>
      <c r="J702" s="136"/>
      <c r="K702" s="136"/>
      <c r="L702" s="136"/>
      <c r="M702" s="136"/>
      <c r="N702" s="136"/>
      <c r="O702" s="136"/>
      <c r="P702" s="136"/>
      <c r="Q702" s="27"/>
      <c r="R702" s="136"/>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row>
    <row r="703" spans="1:44" ht="15.75" customHeight="1">
      <c r="A703" s="27"/>
      <c r="B703" s="27"/>
      <c r="C703" s="135"/>
      <c r="D703" s="27"/>
      <c r="E703" s="27"/>
      <c r="F703" s="135"/>
      <c r="G703" s="27"/>
      <c r="H703" s="136"/>
      <c r="I703" s="136"/>
      <c r="J703" s="136"/>
      <c r="K703" s="136"/>
      <c r="L703" s="136"/>
      <c r="M703" s="136"/>
      <c r="N703" s="136"/>
      <c r="O703" s="136"/>
      <c r="P703" s="136"/>
      <c r="Q703" s="27"/>
      <c r="R703" s="136"/>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row>
    <row r="704" spans="1:44" ht="15.75" customHeight="1">
      <c r="A704" s="27"/>
      <c r="B704" s="27"/>
      <c r="C704" s="135"/>
      <c r="D704" s="27"/>
      <c r="E704" s="27"/>
      <c r="F704" s="135"/>
      <c r="G704" s="27"/>
      <c r="H704" s="136"/>
      <c r="I704" s="136"/>
      <c r="J704" s="136"/>
      <c r="K704" s="136"/>
      <c r="L704" s="136"/>
      <c r="M704" s="136"/>
      <c r="N704" s="136"/>
      <c r="O704" s="136"/>
      <c r="P704" s="136"/>
      <c r="Q704" s="27"/>
      <c r="R704" s="136"/>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row>
    <row r="705" spans="1:44" ht="15.75" customHeight="1">
      <c r="A705" s="27"/>
      <c r="B705" s="27"/>
      <c r="C705" s="135"/>
      <c r="D705" s="27"/>
      <c r="E705" s="27"/>
      <c r="F705" s="135"/>
      <c r="G705" s="27"/>
      <c r="H705" s="136"/>
      <c r="I705" s="136"/>
      <c r="J705" s="136"/>
      <c r="K705" s="136"/>
      <c r="L705" s="136"/>
      <c r="M705" s="136"/>
      <c r="N705" s="136"/>
      <c r="O705" s="136"/>
      <c r="P705" s="136"/>
      <c r="Q705" s="27"/>
      <c r="R705" s="136"/>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row>
    <row r="706" spans="1:44" ht="15.75" customHeight="1">
      <c r="A706" s="27"/>
      <c r="B706" s="27"/>
      <c r="C706" s="135"/>
      <c r="D706" s="27"/>
      <c r="E706" s="27"/>
      <c r="F706" s="135"/>
      <c r="G706" s="27"/>
      <c r="H706" s="136"/>
      <c r="I706" s="136"/>
      <c r="J706" s="136"/>
      <c r="K706" s="136"/>
      <c r="L706" s="136"/>
      <c r="M706" s="136"/>
      <c r="N706" s="136"/>
      <c r="O706" s="136"/>
      <c r="P706" s="136"/>
      <c r="Q706" s="27"/>
      <c r="R706" s="136"/>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row>
    <row r="707" spans="1:44" ht="15.75" customHeight="1">
      <c r="A707" s="27"/>
      <c r="B707" s="27"/>
      <c r="C707" s="135"/>
      <c r="D707" s="27"/>
      <c r="E707" s="27"/>
      <c r="F707" s="135"/>
      <c r="G707" s="27"/>
      <c r="H707" s="136"/>
      <c r="I707" s="136"/>
      <c r="J707" s="136"/>
      <c r="K707" s="136"/>
      <c r="L707" s="136"/>
      <c r="M707" s="136"/>
      <c r="N707" s="136"/>
      <c r="O707" s="136"/>
      <c r="P707" s="136"/>
      <c r="Q707" s="27"/>
      <c r="R707" s="136"/>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row>
    <row r="708" spans="1:44" ht="15.75" customHeight="1">
      <c r="A708" s="27"/>
      <c r="B708" s="27"/>
      <c r="C708" s="135"/>
      <c r="D708" s="27"/>
      <c r="E708" s="27"/>
      <c r="F708" s="135"/>
      <c r="G708" s="27"/>
      <c r="H708" s="136"/>
      <c r="I708" s="136"/>
      <c r="J708" s="136"/>
      <c r="K708" s="136"/>
      <c r="L708" s="136"/>
      <c r="M708" s="136"/>
      <c r="N708" s="136"/>
      <c r="O708" s="136"/>
      <c r="P708" s="136"/>
      <c r="Q708" s="27"/>
      <c r="R708" s="136"/>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row>
    <row r="709" spans="1:44" ht="15.75" customHeight="1">
      <c r="A709" s="27"/>
      <c r="B709" s="27"/>
      <c r="C709" s="135"/>
      <c r="D709" s="27"/>
      <c r="E709" s="27"/>
      <c r="F709" s="135"/>
      <c r="G709" s="27"/>
      <c r="H709" s="136"/>
      <c r="I709" s="136"/>
      <c r="J709" s="136"/>
      <c r="K709" s="136"/>
      <c r="L709" s="136"/>
      <c r="M709" s="136"/>
      <c r="N709" s="136"/>
      <c r="O709" s="136"/>
      <c r="P709" s="136"/>
      <c r="Q709" s="27"/>
      <c r="R709" s="136"/>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row>
    <row r="710" spans="1:44" ht="15.75" customHeight="1">
      <c r="A710" s="27"/>
      <c r="B710" s="27"/>
      <c r="C710" s="135"/>
      <c r="D710" s="27"/>
      <c r="E710" s="27"/>
      <c r="F710" s="135"/>
      <c r="G710" s="27"/>
      <c r="H710" s="136"/>
      <c r="I710" s="136"/>
      <c r="J710" s="136"/>
      <c r="K710" s="136"/>
      <c r="L710" s="136"/>
      <c r="M710" s="136"/>
      <c r="N710" s="136"/>
      <c r="O710" s="136"/>
      <c r="P710" s="136"/>
      <c r="Q710" s="27"/>
      <c r="R710" s="136"/>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row>
    <row r="711" spans="1:44" ht="15.75" customHeight="1">
      <c r="A711" s="27"/>
      <c r="B711" s="27"/>
      <c r="C711" s="135"/>
      <c r="D711" s="27"/>
      <c r="E711" s="27"/>
      <c r="F711" s="135"/>
      <c r="G711" s="27"/>
      <c r="H711" s="136"/>
      <c r="I711" s="136"/>
      <c r="J711" s="136"/>
      <c r="K711" s="136"/>
      <c r="L711" s="136"/>
      <c r="M711" s="136"/>
      <c r="N711" s="136"/>
      <c r="O711" s="136"/>
      <c r="P711" s="136"/>
      <c r="Q711" s="27"/>
      <c r="R711" s="136"/>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row>
    <row r="712" spans="1:44" ht="15.75" customHeight="1">
      <c r="A712" s="27"/>
      <c r="B712" s="27"/>
      <c r="C712" s="135"/>
      <c r="D712" s="27"/>
      <c r="E712" s="27"/>
      <c r="F712" s="135"/>
      <c r="G712" s="27"/>
      <c r="H712" s="136"/>
      <c r="I712" s="136"/>
      <c r="J712" s="136"/>
      <c r="K712" s="136"/>
      <c r="L712" s="136"/>
      <c r="M712" s="136"/>
      <c r="N712" s="136"/>
      <c r="O712" s="136"/>
      <c r="P712" s="136"/>
      <c r="Q712" s="27"/>
      <c r="R712" s="136"/>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row>
    <row r="713" spans="1:44" ht="15.75" customHeight="1">
      <c r="A713" s="27"/>
      <c r="B713" s="27"/>
      <c r="C713" s="135"/>
      <c r="D713" s="27"/>
      <c r="E713" s="27"/>
      <c r="F713" s="135"/>
      <c r="G713" s="27"/>
      <c r="H713" s="136"/>
      <c r="I713" s="136"/>
      <c r="J713" s="136"/>
      <c r="K713" s="136"/>
      <c r="L713" s="136"/>
      <c r="M713" s="136"/>
      <c r="N713" s="136"/>
      <c r="O713" s="136"/>
      <c r="P713" s="136"/>
      <c r="Q713" s="27"/>
      <c r="R713" s="136"/>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row>
    <row r="714" spans="1:44" ht="15.75" customHeight="1">
      <c r="A714" s="27"/>
      <c r="B714" s="27"/>
      <c r="C714" s="135"/>
      <c r="D714" s="27"/>
      <c r="E714" s="27"/>
      <c r="F714" s="135"/>
      <c r="G714" s="27"/>
      <c r="H714" s="136"/>
      <c r="I714" s="136"/>
      <c r="J714" s="136"/>
      <c r="K714" s="136"/>
      <c r="L714" s="136"/>
      <c r="M714" s="136"/>
      <c r="N714" s="136"/>
      <c r="O714" s="136"/>
      <c r="P714" s="136"/>
      <c r="Q714" s="27"/>
      <c r="R714" s="136"/>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row>
    <row r="715" spans="1:44" ht="15.75" customHeight="1">
      <c r="A715" s="27"/>
      <c r="B715" s="27"/>
      <c r="C715" s="135"/>
      <c r="D715" s="27"/>
      <c r="E715" s="27"/>
      <c r="F715" s="135"/>
      <c r="G715" s="27"/>
      <c r="H715" s="136"/>
      <c r="I715" s="136"/>
      <c r="J715" s="136"/>
      <c r="K715" s="136"/>
      <c r="L715" s="136"/>
      <c r="M715" s="136"/>
      <c r="N715" s="136"/>
      <c r="O715" s="136"/>
      <c r="P715" s="136"/>
      <c r="Q715" s="27"/>
      <c r="R715" s="136"/>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row>
    <row r="716" spans="1:44" ht="15.75" customHeight="1">
      <c r="A716" s="27"/>
      <c r="B716" s="27"/>
      <c r="C716" s="135"/>
      <c r="D716" s="27"/>
      <c r="E716" s="27"/>
      <c r="F716" s="135"/>
      <c r="G716" s="27"/>
      <c r="H716" s="136"/>
      <c r="I716" s="136"/>
      <c r="J716" s="136"/>
      <c r="K716" s="136"/>
      <c r="L716" s="136"/>
      <c r="M716" s="136"/>
      <c r="N716" s="136"/>
      <c r="O716" s="136"/>
      <c r="P716" s="136"/>
      <c r="Q716" s="27"/>
      <c r="R716" s="136"/>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row>
    <row r="717" spans="1:44" ht="15.75" customHeight="1">
      <c r="A717" s="27"/>
      <c r="B717" s="27"/>
      <c r="C717" s="135"/>
      <c r="D717" s="27"/>
      <c r="E717" s="27"/>
      <c r="F717" s="135"/>
      <c r="G717" s="27"/>
      <c r="H717" s="136"/>
      <c r="I717" s="136"/>
      <c r="J717" s="136"/>
      <c r="K717" s="136"/>
      <c r="L717" s="136"/>
      <c r="M717" s="136"/>
      <c r="N717" s="136"/>
      <c r="O717" s="136"/>
      <c r="P717" s="136"/>
      <c r="Q717" s="27"/>
      <c r="R717" s="136"/>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row>
    <row r="718" spans="1:44" ht="15.75" customHeight="1">
      <c r="A718" s="27"/>
      <c r="B718" s="27"/>
      <c r="C718" s="135"/>
      <c r="D718" s="27"/>
      <c r="E718" s="27"/>
      <c r="F718" s="135"/>
      <c r="G718" s="27"/>
      <c r="H718" s="136"/>
      <c r="I718" s="136"/>
      <c r="J718" s="136"/>
      <c r="K718" s="136"/>
      <c r="L718" s="136"/>
      <c r="M718" s="136"/>
      <c r="N718" s="136"/>
      <c r="O718" s="136"/>
      <c r="P718" s="136"/>
      <c r="Q718" s="27"/>
      <c r="R718" s="136"/>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row>
    <row r="719" spans="1:44" ht="15.75" customHeight="1">
      <c r="A719" s="27"/>
      <c r="B719" s="27"/>
      <c r="C719" s="135"/>
      <c r="D719" s="27"/>
      <c r="E719" s="27"/>
      <c r="F719" s="135"/>
      <c r="G719" s="27"/>
      <c r="H719" s="136"/>
      <c r="I719" s="136"/>
      <c r="J719" s="136"/>
      <c r="K719" s="136"/>
      <c r="L719" s="136"/>
      <c r="M719" s="136"/>
      <c r="N719" s="136"/>
      <c r="O719" s="136"/>
      <c r="P719" s="136"/>
      <c r="Q719" s="27"/>
      <c r="R719" s="136"/>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row>
    <row r="720" spans="1:44" ht="15.75" customHeight="1">
      <c r="A720" s="27"/>
      <c r="B720" s="27"/>
      <c r="C720" s="135"/>
      <c r="D720" s="27"/>
      <c r="E720" s="27"/>
      <c r="F720" s="135"/>
      <c r="G720" s="27"/>
      <c r="H720" s="136"/>
      <c r="I720" s="136"/>
      <c r="J720" s="136"/>
      <c r="K720" s="136"/>
      <c r="L720" s="136"/>
      <c r="M720" s="136"/>
      <c r="N720" s="136"/>
      <c r="O720" s="136"/>
      <c r="P720" s="136"/>
      <c r="Q720" s="27"/>
      <c r="R720" s="136"/>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row>
    <row r="721" spans="1:44" ht="15.75" customHeight="1">
      <c r="A721" s="27"/>
      <c r="B721" s="27"/>
      <c r="C721" s="135"/>
      <c r="D721" s="27"/>
      <c r="E721" s="27"/>
      <c r="F721" s="135"/>
      <c r="G721" s="27"/>
      <c r="H721" s="136"/>
      <c r="I721" s="136"/>
      <c r="J721" s="136"/>
      <c r="K721" s="136"/>
      <c r="L721" s="136"/>
      <c r="M721" s="136"/>
      <c r="N721" s="136"/>
      <c r="O721" s="136"/>
      <c r="P721" s="136"/>
      <c r="Q721" s="27"/>
      <c r="R721" s="136"/>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row>
    <row r="722" spans="1:44" ht="15.75" customHeight="1">
      <c r="A722" s="27"/>
      <c r="B722" s="27"/>
      <c r="C722" s="135"/>
      <c r="D722" s="27"/>
      <c r="E722" s="27"/>
      <c r="F722" s="135"/>
      <c r="G722" s="27"/>
      <c r="H722" s="136"/>
      <c r="I722" s="136"/>
      <c r="J722" s="136"/>
      <c r="K722" s="136"/>
      <c r="L722" s="136"/>
      <c r="M722" s="136"/>
      <c r="N722" s="136"/>
      <c r="O722" s="136"/>
      <c r="P722" s="136"/>
      <c r="Q722" s="27"/>
      <c r="R722" s="136"/>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row>
    <row r="723" spans="1:44" ht="15.75" customHeight="1">
      <c r="A723" s="27"/>
      <c r="B723" s="27"/>
      <c r="C723" s="135"/>
      <c r="D723" s="27"/>
      <c r="E723" s="27"/>
      <c r="F723" s="135"/>
      <c r="G723" s="27"/>
      <c r="H723" s="136"/>
      <c r="I723" s="136"/>
      <c r="J723" s="136"/>
      <c r="K723" s="136"/>
      <c r="L723" s="136"/>
      <c r="M723" s="136"/>
      <c r="N723" s="136"/>
      <c r="O723" s="136"/>
      <c r="P723" s="136"/>
      <c r="Q723" s="27"/>
      <c r="R723" s="136"/>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row>
    <row r="724" spans="1:44" ht="15.75" customHeight="1">
      <c r="A724" s="27"/>
      <c r="B724" s="27"/>
      <c r="C724" s="135"/>
      <c r="D724" s="27"/>
      <c r="E724" s="27"/>
      <c r="F724" s="135"/>
      <c r="G724" s="27"/>
      <c r="H724" s="136"/>
      <c r="I724" s="136"/>
      <c r="J724" s="136"/>
      <c r="K724" s="136"/>
      <c r="L724" s="136"/>
      <c r="M724" s="136"/>
      <c r="N724" s="136"/>
      <c r="O724" s="136"/>
      <c r="P724" s="136"/>
      <c r="Q724" s="27"/>
      <c r="R724" s="136"/>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row>
    <row r="725" spans="1:44" ht="15.75" customHeight="1">
      <c r="A725" s="27"/>
      <c r="B725" s="27"/>
      <c r="C725" s="135"/>
      <c r="D725" s="27"/>
      <c r="E725" s="27"/>
      <c r="F725" s="135"/>
      <c r="G725" s="27"/>
      <c r="H725" s="136"/>
      <c r="I725" s="136"/>
      <c r="J725" s="136"/>
      <c r="K725" s="136"/>
      <c r="L725" s="136"/>
      <c r="M725" s="136"/>
      <c r="N725" s="136"/>
      <c r="O725" s="136"/>
      <c r="P725" s="136"/>
      <c r="Q725" s="27"/>
      <c r="R725" s="136"/>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row>
    <row r="726" spans="1:44" ht="15.75" customHeight="1">
      <c r="A726" s="27"/>
      <c r="B726" s="27"/>
      <c r="C726" s="135"/>
      <c r="D726" s="27"/>
      <c r="E726" s="27"/>
      <c r="F726" s="135"/>
      <c r="G726" s="27"/>
      <c r="H726" s="136"/>
      <c r="I726" s="136"/>
      <c r="J726" s="136"/>
      <c r="K726" s="136"/>
      <c r="L726" s="136"/>
      <c r="M726" s="136"/>
      <c r="N726" s="136"/>
      <c r="O726" s="136"/>
      <c r="P726" s="136"/>
      <c r="Q726" s="27"/>
      <c r="R726" s="136"/>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row>
    <row r="727" spans="1:44" ht="15.75" customHeight="1">
      <c r="A727" s="27"/>
      <c r="B727" s="27"/>
      <c r="C727" s="135"/>
      <c r="D727" s="27"/>
      <c r="E727" s="27"/>
      <c r="F727" s="135"/>
      <c r="G727" s="27"/>
      <c r="H727" s="136"/>
      <c r="I727" s="136"/>
      <c r="J727" s="136"/>
      <c r="K727" s="136"/>
      <c r="L727" s="136"/>
      <c r="M727" s="136"/>
      <c r="N727" s="136"/>
      <c r="O727" s="136"/>
      <c r="P727" s="136"/>
      <c r="Q727" s="27"/>
      <c r="R727" s="136"/>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row>
    <row r="728" spans="1:44" ht="15.75" customHeight="1">
      <c r="A728" s="27"/>
      <c r="B728" s="27"/>
      <c r="C728" s="135"/>
      <c r="D728" s="27"/>
      <c r="E728" s="27"/>
      <c r="F728" s="135"/>
      <c r="G728" s="27"/>
      <c r="H728" s="136"/>
      <c r="I728" s="136"/>
      <c r="J728" s="136"/>
      <c r="K728" s="136"/>
      <c r="L728" s="136"/>
      <c r="M728" s="136"/>
      <c r="N728" s="136"/>
      <c r="O728" s="136"/>
      <c r="P728" s="136"/>
      <c r="Q728" s="27"/>
      <c r="R728" s="136"/>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row>
    <row r="729" spans="1:44" ht="15.75" customHeight="1">
      <c r="A729" s="27"/>
      <c r="B729" s="27"/>
      <c r="C729" s="135"/>
      <c r="D729" s="27"/>
      <c r="E729" s="27"/>
      <c r="F729" s="135"/>
      <c r="G729" s="27"/>
      <c r="H729" s="136"/>
      <c r="I729" s="136"/>
      <c r="J729" s="136"/>
      <c r="K729" s="136"/>
      <c r="L729" s="136"/>
      <c r="M729" s="136"/>
      <c r="N729" s="136"/>
      <c r="O729" s="136"/>
      <c r="P729" s="136"/>
      <c r="Q729" s="27"/>
      <c r="R729" s="136"/>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row>
    <row r="730" spans="1:44" ht="15.75" customHeight="1">
      <c r="A730" s="27"/>
      <c r="B730" s="27"/>
      <c r="C730" s="135"/>
      <c r="D730" s="27"/>
      <c r="E730" s="27"/>
      <c r="F730" s="135"/>
      <c r="G730" s="27"/>
      <c r="H730" s="136"/>
      <c r="I730" s="136"/>
      <c r="J730" s="136"/>
      <c r="K730" s="136"/>
      <c r="L730" s="136"/>
      <c r="M730" s="136"/>
      <c r="N730" s="136"/>
      <c r="O730" s="136"/>
      <c r="P730" s="136"/>
      <c r="Q730" s="27"/>
      <c r="R730" s="136"/>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row>
    <row r="731" spans="1:44" ht="15.75" customHeight="1">
      <c r="A731" s="27"/>
      <c r="B731" s="27"/>
      <c r="C731" s="135"/>
      <c r="D731" s="27"/>
      <c r="E731" s="27"/>
      <c r="F731" s="135"/>
      <c r="G731" s="27"/>
      <c r="H731" s="136"/>
      <c r="I731" s="136"/>
      <c r="J731" s="136"/>
      <c r="K731" s="136"/>
      <c r="L731" s="136"/>
      <c r="M731" s="136"/>
      <c r="N731" s="136"/>
      <c r="O731" s="136"/>
      <c r="P731" s="136"/>
      <c r="Q731" s="27"/>
      <c r="R731" s="136"/>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row>
    <row r="732" spans="1:44" ht="15.75" customHeight="1">
      <c r="A732" s="27"/>
      <c r="B732" s="27"/>
      <c r="C732" s="135"/>
      <c r="D732" s="27"/>
      <c r="E732" s="27"/>
      <c r="F732" s="135"/>
      <c r="G732" s="27"/>
      <c r="H732" s="136"/>
      <c r="I732" s="136"/>
      <c r="J732" s="136"/>
      <c r="K732" s="136"/>
      <c r="L732" s="136"/>
      <c r="M732" s="136"/>
      <c r="N732" s="136"/>
      <c r="O732" s="136"/>
      <c r="P732" s="136"/>
      <c r="Q732" s="27"/>
      <c r="R732" s="136"/>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row>
    <row r="733" spans="1:44" ht="15.75" customHeight="1">
      <c r="A733" s="27"/>
      <c r="B733" s="27"/>
      <c r="C733" s="135"/>
      <c r="D733" s="27"/>
      <c r="E733" s="27"/>
      <c r="F733" s="135"/>
      <c r="G733" s="27"/>
      <c r="H733" s="136"/>
      <c r="I733" s="136"/>
      <c r="J733" s="136"/>
      <c r="K733" s="136"/>
      <c r="L733" s="136"/>
      <c r="M733" s="136"/>
      <c r="N733" s="136"/>
      <c r="O733" s="136"/>
      <c r="P733" s="136"/>
      <c r="Q733" s="27"/>
      <c r="R733" s="136"/>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row>
    <row r="734" spans="1:44" ht="15.75" customHeight="1">
      <c r="A734" s="27"/>
      <c r="B734" s="27"/>
      <c r="C734" s="135"/>
      <c r="D734" s="27"/>
      <c r="E734" s="27"/>
      <c r="F734" s="135"/>
      <c r="G734" s="27"/>
      <c r="H734" s="136"/>
      <c r="I734" s="136"/>
      <c r="J734" s="136"/>
      <c r="K734" s="136"/>
      <c r="L734" s="136"/>
      <c r="M734" s="136"/>
      <c r="N734" s="136"/>
      <c r="O734" s="136"/>
      <c r="P734" s="136"/>
      <c r="Q734" s="27"/>
      <c r="R734" s="136"/>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row>
    <row r="735" spans="1:44" ht="15.75" customHeight="1">
      <c r="A735" s="27"/>
      <c r="B735" s="27"/>
      <c r="C735" s="135"/>
      <c r="D735" s="27"/>
      <c r="E735" s="27"/>
      <c r="F735" s="135"/>
      <c r="G735" s="27"/>
      <c r="H735" s="136"/>
      <c r="I735" s="136"/>
      <c r="J735" s="136"/>
      <c r="K735" s="136"/>
      <c r="L735" s="136"/>
      <c r="M735" s="136"/>
      <c r="N735" s="136"/>
      <c r="O735" s="136"/>
      <c r="P735" s="136"/>
      <c r="Q735" s="27"/>
      <c r="R735" s="136"/>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row>
    <row r="736" spans="1:44" ht="15.75" customHeight="1">
      <c r="A736" s="27"/>
      <c r="B736" s="27"/>
      <c r="C736" s="135"/>
      <c r="D736" s="27"/>
      <c r="E736" s="27"/>
      <c r="F736" s="135"/>
      <c r="G736" s="27"/>
      <c r="H736" s="136"/>
      <c r="I736" s="136"/>
      <c r="J736" s="136"/>
      <c r="K736" s="136"/>
      <c r="L736" s="136"/>
      <c r="M736" s="136"/>
      <c r="N736" s="136"/>
      <c r="O736" s="136"/>
      <c r="P736" s="136"/>
      <c r="Q736" s="27"/>
      <c r="R736" s="136"/>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row>
    <row r="737" spans="1:44" ht="15.75" customHeight="1">
      <c r="A737" s="27"/>
      <c r="B737" s="27"/>
      <c r="C737" s="135"/>
      <c r="D737" s="27"/>
      <c r="E737" s="27"/>
      <c r="F737" s="135"/>
      <c r="G737" s="27"/>
      <c r="H737" s="136"/>
      <c r="I737" s="136"/>
      <c r="J737" s="136"/>
      <c r="K737" s="136"/>
      <c r="L737" s="136"/>
      <c r="M737" s="136"/>
      <c r="N737" s="136"/>
      <c r="O737" s="136"/>
      <c r="P737" s="136"/>
      <c r="Q737" s="27"/>
      <c r="R737" s="136"/>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row>
    <row r="738" spans="1:44" ht="15.75" customHeight="1">
      <c r="A738" s="27"/>
      <c r="B738" s="27"/>
      <c r="C738" s="135"/>
      <c r="D738" s="27"/>
      <c r="E738" s="27"/>
      <c r="F738" s="135"/>
      <c r="G738" s="27"/>
      <c r="H738" s="136"/>
      <c r="I738" s="136"/>
      <c r="J738" s="136"/>
      <c r="K738" s="136"/>
      <c r="L738" s="136"/>
      <c r="M738" s="136"/>
      <c r="N738" s="136"/>
      <c r="O738" s="136"/>
      <c r="P738" s="136"/>
      <c r="Q738" s="27"/>
      <c r="R738" s="136"/>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row>
    <row r="739" spans="1:44" ht="15.75" customHeight="1">
      <c r="A739" s="27"/>
      <c r="B739" s="27"/>
      <c r="C739" s="135"/>
      <c r="D739" s="27"/>
      <c r="E739" s="27"/>
      <c r="F739" s="135"/>
      <c r="G739" s="27"/>
      <c r="H739" s="136"/>
      <c r="I739" s="136"/>
      <c r="J739" s="136"/>
      <c r="K739" s="136"/>
      <c r="L739" s="136"/>
      <c r="M739" s="136"/>
      <c r="N739" s="136"/>
      <c r="O739" s="136"/>
      <c r="P739" s="136"/>
      <c r="Q739" s="27"/>
      <c r="R739" s="136"/>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row>
    <row r="740" spans="1:44" ht="15.75" customHeight="1">
      <c r="A740" s="27"/>
      <c r="B740" s="27"/>
      <c r="C740" s="135"/>
      <c r="D740" s="27"/>
      <c r="E740" s="27"/>
      <c r="F740" s="135"/>
      <c r="G740" s="27"/>
      <c r="H740" s="136"/>
      <c r="I740" s="136"/>
      <c r="J740" s="136"/>
      <c r="K740" s="136"/>
      <c r="L740" s="136"/>
      <c r="M740" s="136"/>
      <c r="N740" s="136"/>
      <c r="O740" s="136"/>
      <c r="P740" s="136"/>
      <c r="Q740" s="27"/>
      <c r="R740" s="136"/>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row>
    <row r="741" spans="1:44" ht="15.75" customHeight="1">
      <c r="A741" s="27"/>
      <c r="B741" s="27"/>
      <c r="C741" s="135"/>
      <c r="D741" s="27"/>
      <c r="E741" s="27"/>
      <c r="F741" s="135"/>
      <c r="G741" s="27"/>
      <c r="H741" s="136"/>
      <c r="I741" s="136"/>
      <c r="J741" s="136"/>
      <c r="K741" s="136"/>
      <c r="L741" s="136"/>
      <c r="M741" s="136"/>
      <c r="N741" s="136"/>
      <c r="O741" s="136"/>
      <c r="P741" s="136"/>
      <c r="Q741" s="27"/>
      <c r="R741" s="136"/>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row>
    <row r="742" spans="1:44" ht="15.75" customHeight="1">
      <c r="A742" s="27"/>
      <c r="B742" s="27"/>
      <c r="C742" s="135"/>
      <c r="D742" s="27"/>
      <c r="E742" s="27"/>
      <c r="F742" s="135"/>
      <c r="G742" s="27"/>
      <c r="H742" s="136"/>
      <c r="I742" s="136"/>
      <c r="J742" s="136"/>
      <c r="K742" s="136"/>
      <c r="L742" s="136"/>
      <c r="M742" s="136"/>
      <c r="N742" s="136"/>
      <c r="O742" s="136"/>
      <c r="P742" s="136"/>
      <c r="Q742" s="27"/>
      <c r="R742" s="136"/>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row>
    <row r="743" spans="1:44" ht="15.75" customHeight="1">
      <c r="A743" s="27"/>
      <c r="B743" s="27"/>
      <c r="C743" s="135"/>
      <c r="D743" s="27"/>
      <c r="E743" s="27"/>
      <c r="F743" s="135"/>
      <c r="G743" s="27"/>
      <c r="H743" s="136"/>
      <c r="I743" s="136"/>
      <c r="J743" s="136"/>
      <c r="K743" s="136"/>
      <c r="L743" s="136"/>
      <c r="M743" s="136"/>
      <c r="N743" s="136"/>
      <c r="O743" s="136"/>
      <c r="P743" s="136"/>
      <c r="Q743" s="27"/>
      <c r="R743" s="136"/>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row>
    <row r="744" spans="1:44" ht="15.75" customHeight="1">
      <c r="A744" s="27"/>
      <c r="B744" s="27"/>
      <c r="C744" s="135"/>
      <c r="D744" s="27"/>
      <c r="E744" s="27"/>
      <c r="F744" s="135"/>
      <c r="G744" s="27"/>
      <c r="H744" s="136"/>
      <c r="I744" s="136"/>
      <c r="J744" s="136"/>
      <c r="K744" s="136"/>
      <c r="L744" s="136"/>
      <c r="M744" s="136"/>
      <c r="N744" s="136"/>
      <c r="O744" s="136"/>
      <c r="P744" s="136"/>
      <c r="Q744" s="27"/>
      <c r="R744" s="136"/>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row>
    <row r="745" spans="1:44" ht="15.75" customHeight="1">
      <c r="A745" s="27"/>
      <c r="B745" s="27"/>
      <c r="C745" s="135"/>
      <c r="D745" s="27"/>
      <c r="E745" s="27"/>
      <c r="F745" s="135"/>
      <c r="G745" s="27"/>
      <c r="H745" s="136"/>
      <c r="I745" s="136"/>
      <c r="J745" s="136"/>
      <c r="K745" s="136"/>
      <c r="L745" s="136"/>
      <c r="M745" s="136"/>
      <c r="N745" s="136"/>
      <c r="O745" s="136"/>
      <c r="P745" s="136"/>
      <c r="Q745" s="27"/>
      <c r="R745" s="136"/>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row>
    <row r="746" spans="1:44" ht="15.75" customHeight="1">
      <c r="A746" s="27"/>
      <c r="B746" s="27"/>
      <c r="C746" s="135"/>
      <c r="D746" s="27"/>
      <c r="E746" s="27"/>
      <c r="F746" s="135"/>
      <c r="G746" s="27"/>
      <c r="H746" s="136"/>
      <c r="I746" s="136"/>
      <c r="J746" s="136"/>
      <c r="K746" s="136"/>
      <c r="L746" s="136"/>
      <c r="M746" s="136"/>
      <c r="N746" s="136"/>
      <c r="O746" s="136"/>
      <c r="P746" s="136"/>
      <c r="Q746" s="27"/>
      <c r="R746" s="136"/>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row>
    <row r="747" spans="1:44" ht="15.75" customHeight="1">
      <c r="A747" s="27"/>
      <c r="B747" s="27"/>
      <c r="C747" s="135"/>
      <c r="D747" s="27"/>
      <c r="E747" s="27"/>
      <c r="F747" s="135"/>
      <c r="G747" s="27"/>
      <c r="H747" s="136"/>
      <c r="I747" s="136"/>
      <c r="J747" s="136"/>
      <c r="K747" s="136"/>
      <c r="L747" s="136"/>
      <c r="M747" s="136"/>
      <c r="N747" s="136"/>
      <c r="O747" s="136"/>
      <c r="P747" s="136"/>
      <c r="Q747" s="27"/>
      <c r="R747" s="136"/>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row>
    <row r="748" spans="1:44" ht="15.75" customHeight="1">
      <c r="A748" s="27"/>
      <c r="B748" s="27"/>
      <c r="C748" s="135"/>
      <c r="D748" s="27"/>
      <c r="E748" s="27"/>
      <c r="F748" s="135"/>
      <c r="G748" s="27"/>
      <c r="H748" s="136"/>
      <c r="I748" s="136"/>
      <c r="J748" s="136"/>
      <c r="K748" s="136"/>
      <c r="L748" s="136"/>
      <c r="M748" s="136"/>
      <c r="N748" s="136"/>
      <c r="O748" s="136"/>
      <c r="P748" s="136"/>
      <c r="Q748" s="27"/>
      <c r="R748" s="136"/>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row>
    <row r="749" spans="1:44" ht="15.75" customHeight="1">
      <c r="A749" s="27"/>
      <c r="B749" s="27"/>
      <c r="C749" s="135"/>
      <c r="D749" s="27"/>
      <c r="E749" s="27"/>
      <c r="F749" s="135"/>
      <c r="G749" s="27"/>
      <c r="H749" s="136"/>
      <c r="I749" s="136"/>
      <c r="J749" s="136"/>
      <c r="K749" s="136"/>
      <c r="L749" s="136"/>
      <c r="M749" s="136"/>
      <c r="N749" s="136"/>
      <c r="O749" s="136"/>
      <c r="P749" s="136"/>
      <c r="Q749" s="27"/>
      <c r="R749" s="136"/>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row>
    <row r="750" spans="1:44" ht="15.75" customHeight="1">
      <c r="A750" s="27"/>
      <c r="B750" s="27"/>
      <c r="C750" s="135"/>
      <c r="D750" s="27"/>
      <c r="E750" s="27"/>
      <c r="F750" s="135"/>
      <c r="G750" s="27"/>
      <c r="H750" s="136"/>
      <c r="I750" s="136"/>
      <c r="J750" s="136"/>
      <c r="K750" s="136"/>
      <c r="L750" s="136"/>
      <c r="M750" s="136"/>
      <c r="N750" s="136"/>
      <c r="O750" s="136"/>
      <c r="P750" s="136"/>
      <c r="Q750" s="27"/>
      <c r="R750" s="136"/>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row>
    <row r="751" spans="1:44" ht="15.75" customHeight="1">
      <c r="A751" s="27"/>
      <c r="B751" s="27"/>
      <c r="C751" s="135"/>
      <c r="D751" s="27"/>
      <c r="E751" s="27"/>
      <c r="F751" s="135"/>
      <c r="G751" s="27"/>
      <c r="H751" s="136"/>
      <c r="I751" s="136"/>
      <c r="J751" s="136"/>
      <c r="K751" s="136"/>
      <c r="L751" s="136"/>
      <c r="M751" s="136"/>
      <c r="N751" s="136"/>
      <c r="O751" s="136"/>
      <c r="P751" s="136"/>
      <c r="Q751" s="27"/>
      <c r="R751" s="136"/>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row>
    <row r="752" spans="1:44" ht="15.75" customHeight="1">
      <c r="A752" s="27"/>
      <c r="B752" s="27"/>
      <c r="C752" s="135"/>
      <c r="D752" s="27"/>
      <c r="E752" s="27"/>
      <c r="F752" s="135"/>
      <c r="G752" s="27"/>
      <c r="H752" s="136"/>
      <c r="I752" s="136"/>
      <c r="J752" s="136"/>
      <c r="K752" s="136"/>
      <c r="L752" s="136"/>
      <c r="M752" s="136"/>
      <c r="N752" s="136"/>
      <c r="O752" s="136"/>
      <c r="P752" s="136"/>
      <c r="Q752" s="27"/>
      <c r="R752" s="136"/>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row>
    <row r="753" spans="1:44" ht="15.75" customHeight="1">
      <c r="A753" s="27"/>
      <c r="B753" s="27"/>
      <c r="C753" s="135"/>
      <c r="D753" s="27"/>
      <c r="E753" s="27"/>
      <c r="F753" s="135"/>
      <c r="G753" s="27"/>
      <c r="H753" s="136"/>
      <c r="I753" s="136"/>
      <c r="J753" s="136"/>
      <c r="K753" s="136"/>
      <c r="L753" s="136"/>
      <c r="M753" s="136"/>
      <c r="N753" s="136"/>
      <c r="O753" s="136"/>
      <c r="P753" s="136"/>
      <c r="Q753" s="27"/>
      <c r="R753" s="136"/>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row>
    <row r="754" spans="1:44" ht="15.75" customHeight="1">
      <c r="A754" s="27"/>
      <c r="B754" s="27"/>
      <c r="C754" s="135"/>
      <c r="D754" s="27"/>
      <c r="E754" s="27"/>
      <c r="F754" s="135"/>
      <c r="G754" s="27"/>
      <c r="H754" s="136"/>
      <c r="I754" s="136"/>
      <c r="J754" s="136"/>
      <c r="K754" s="136"/>
      <c r="L754" s="136"/>
      <c r="M754" s="136"/>
      <c r="N754" s="136"/>
      <c r="O754" s="136"/>
      <c r="P754" s="136"/>
      <c r="Q754" s="27"/>
      <c r="R754" s="136"/>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row>
    <row r="755" spans="1:44" ht="15.75" customHeight="1">
      <c r="A755" s="27"/>
      <c r="B755" s="27"/>
      <c r="C755" s="135"/>
      <c r="D755" s="27"/>
      <c r="E755" s="27"/>
      <c r="F755" s="135"/>
      <c r="G755" s="27"/>
      <c r="H755" s="136"/>
      <c r="I755" s="136"/>
      <c r="J755" s="136"/>
      <c r="K755" s="136"/>
      <c r="L755" s="136"/>
      <c r="M755" s="136"/>
      <c r="N755" s="136"/>
      <c r="O755" s="136"/>
      <c r="P755" s="136"/>
      <c r="Q755" s="27"/>
      <c r="R755" s="136"/>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row>
    <row r="756" spans="1:44" ht="15.75" customHeight="1">
      <c r="A756" s="27"/>
      <c r="B756" s="27"/>
      <c r="C756" s="135"/>
      <c r="D756" s="27"/>
      <c r="E756" s="27"/>
      <c r="F756" s="135"/>
      <c r="G756" s="27"/>
      <c r="H756" s="136"/>
      <c r="I756" s="136"/>
      <c r="J756" s="136"/>
      <c r="K756" s="136"/>
      <c r="L756" s="136"/>
      <c r="M756" s="136"/>
      <c r="N756" s="136"/>
      <c r="O756" s="136"/>
      <c r="P756" s="136"/>
      <c r="Q756" s="27"/>
      <c r="R756" s="136"/>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row>
    <row r="757" spans="1:44" ht="15.75" customHeight="1">
      <c r="A757" s="27"/>
      <c r="B757" s="27"/>
      <c r="C757" s="135"/>
      <c r="D757" s="27"/>
      <c r="E757" s="27"/>
      <c r="F757" s="135"/>
      <c r="G757" s="27"/>
      <c r="H757" s="136"/>
      <c r="I757" s="136"/>
      <c r="J757" s="136"/>
      <c r="K757" s="136"/>
      <c r="L757" s="136"/>
      <c r="M757" s="136"/>
      <c r="N757" s="136"/>
      <c r="O757" s="136"/>
      <c r="P757" s="136"/>
      <c r="Q757" s="27"/>
      <c r="R757" s="136"/>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row>
    <row r="758" spans="1:44" ht="15.75" customHeight="1">
      <c r="A758" s="27"/>
      <c r="B758" s="27"/>
      <c r="C758" s="135"/>
      <c r="D758" s="27"/>
      <c r="E758" s="27"/>
      <c r="F758" s="135"/>
      <c r="G758" s="27"/>
      <c r="H758" s="136"/>
      <c r="I758" s="136"/>
      <c r="J758" s="136"/>
      <c r="K758" s="136"/>
      <c r="L758" s="136"/>
      <c r="M758" s="136"/>
      <c r="N758" s="136"/>
      <c r="O758" s="136"/>
      <c r="P758" s="136"/>
      <c r="Q758" s="27"/>
      <c r="R758" s="136"/>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row>
    <row r="759" spans="1:44" ht="15.75" customHeight="1">
      <c r="A759" s="27"/>
      <c r="B759" s="27"/>
      <c r="C759" s="135"/>
      <c r="D759" s="27"/>
      <c r="E759" s="27"/>
      <c r="F759" s="135"/>
      <c r="G759" s="27"/>
      <c r="H759" s="136"/>
      <c r="I759" s="136"/>
      <c r="J759" s="136"/>
      <c r="K759" s="136"/>
      <c r="L759" s="136"/>
      <c r="M759" s="136"/>
      <c r="N759" s="136"/>
      <c r="O759" s="136"/>
      <c r="P759" s="136"/>
      <c r="Q759" s="27"/>
      <c r="R759" s="136"/>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row>
    <row r="760" spans="1:44" ht="15.75" customHeight="1">
      <c r="A760" s="27"/>
      <c r="B760" s="27"/>
      <c r="C760" s="135"/>
      <c r="D760" s="27"/>
      <c r="E760" s="27"/>
      <c r="F760" s="135"/>
      <c r="G760" s="27"/>
      <c r="H760" s="136"/>
      <c r="I760" s="136"/>
      <c r="J760" s="136"/>
      <c r="K760" s="136"/>
      <c r="L760" s="136"/>
      <c r="M760" s="136"/>
      <c r="N760" s="136"/>
      <c r="O760" s="136"/>
      <c r="P760" s="136"/>
      <c r="Q760" s="27"/>
      <c r="R760" s="136"/>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row>
    <row r="761" spans="1:44" ht="15.75" customHeight="1">
      <c r="A761" s="27"/>
      <c r="B761" s="27"/>
      <c r="C761" s="135"/>
      <c r="D761" s="27"/>
      <c r="E761" s="27"/>
      <c r="F761" s="135"/>
      <c r="G761" s="27"/>
      <c r="H761" s="136"/>
      <c r="I761" s="136"/>
      <c r="J761" s="136"/>
      <c r="K761" s="136"/>
      <c r="L761" s="136"/>
      <c r="M761" s="136"/>
      <c r="N761" s="136"/>
      <c r="O761" s="136"/>
      <c r="P761" s="136"/>
      <c r="Q761" s="27"/>
      <c r="R761" s="136"/>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row>
    <row r="762" spans="1:44" ht="15.75" customHeight="1">
      <c r="A762" s="27"/>
      <c r="B762" s="27"/>
      <c r="C762" s="135"/>
      <c r="D762" s="27"/>
      <c r="E762" s="27"/>
      <c r="F762" s="135"/>
      <c r="G762" s="27"/>
      <c r="H762" s="136"/>
      <c r="I762" s="136"/>
      <c r="J762" s="136"/>
      <c r="K762" s="136"/>
      <c r="L762" s="136"/>
      <c r="M762" s="136"/>
      <c r="N762" s="136"/>
      <c r="O762" s="136"/>
      <c r="P762" s="136"/>
      <c r="Q762" s="27"/>
      <c r="R762" s="136"/>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row>
    <row r="763" spans="1:44" ht="15.75" customHeight="1">
      <c r="A763" s="27"/>
      <c r="B763" s="27"/>
      <c r="C763" s="135"/>
      <c r="D763" s="27"/>
      <c r="E763" s="27"/>
      <c r="F763" s="135"/>
      <c r="G763" s="27"/>
      <c r="H763" s="136"/>
      <c r="I763" s="136"/>
      <c r="J763" s="136"/>
      <c r="K763" s="136"/>
      <c r="L763" s="136"/>
      <c r="M763" s="136"/>
      <c r="N763" s="136"/>
      <c r="O763" s="136"/>
      <c r="P763" s="136"/>
      <c r="Q763" s="27"/>
      <c r="R763" s="136"/>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row>
    <row r="764" spans="1:44" ht="15.75" customHeight="1">
      <c r="A764" s="27"/>
      <c r="B764" s="27"/>
      <c r="C764" s="135"/>
      <c r="D764" s="27"/>
      <c r="E764" s="27"/>
      <c r="F764" s="135"/>
      <c r="G764" s="27"/>
      <c r="H764" s="136"/>
      <c r="I764" s="136"/>
      <c r="J764" s="136"/>
      <c r="K764" s="136"/>
      <c r="L764" s="136"/>
      <c r="M764" s="136"/>
      <c r="N764" s="136"/>
      <c r="O764" s="136"/>
      <c r="P764" s="136"/>
      <c r="Q764" s="27"/>
      <c r="R764" s="136"/>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row>
    <row r="765" spans="1:44" ht="15.75" customHeight="1">
      <c r="A765" s="27"/>
      <c r="B765" s="27"/>
      <c r="C765" s="135"/>
      <c r="D765" s="27"/>
      <c r="E765" s="27"/>
      <c r="F765" s="135"/>
      <c r="G765" s="27"/>
      <c r="H765" s="136"/>
      <c r="I765" s="136"/>
      <c r="J765" s="136"/>
      <c r="K765" s="136"/>
      <c r="L765" s="136"/>
      <c r="M765" s="136"/>
      <c r="N765" s="136"/>
      <c r="O765" s="136"/>
      <c r="P765" s="136"/>
      <c r="Q765" s="27"/>
      <c r="R765" s="136"/>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row>
    <row r="766" spans="1:44" ht="15.75" customHeight="1">
      <c r="A766" s="27"/>
      <c r="B766" s="27"/>
      <c r="C766" s="135"/>
      <c r="D766" s="27"/>
      <c r="E766" s="27"/>
      <c r="F766" s="135"/>
      <c r="G766" s="27"/>
      <c r="H766" s="136"/>
      <c r="I766" s="136"/>
      <c r="J766" s="136"/>
      <c r="K766" s="136"/>
      <c r="L766" s="136"/>
      <c r="M766" s="136"/>
      <c r="N766" s="136"/>
      <c r="O766" s="136"/>
      <c r="P766" s="136"/>
      <c r="Q766" s="27"/>
      <c r="R766" s="136"/>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row>
    <row r="767" spans="1:44" ht="15.75" customHeight="1">
      <c r="A767" s="27"/>
      <c r="B767" s="27"/>
      <c r="C767" s="135"/>
      <c r="D767" s="27"/>
      <c r="E767" s="27"/>
      <c r="F767" s="135"/>
      <c r="G767" s="27"/>
      <c r="H767" s="136"/>
      <c r="I767" s="136"/>
      <c r="J767" s="136"/>
      <c r="K767" s="136"/>
      <c r="L767" s="136"/>
      <c r="M767" s="136"/>
      <c r="N767" s="136"/>
      <c r="O767" s="136"/>
      <c r="P767" s="136"/>
      <c r="Q767" s="27"/>
      <c r="R767" s="136"/>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row>
    <row r="768" spans="1:44" ht="15.75" customHeight="1">
      <c r="A768" s="27"/>
      <c r="B768" s="27"/>
      <c r="C768" s="135"/>
      <c r="D768" s="27"/>
      <c r="E768" s="27"/>
      <c r="F768" s="135"/>
      <c r="G768" s="27"/>
      <c r="H768" s="136"/>
      <c r="I768" s="136"/>
      <c r="J768" s="136"/>
      <c r="K768" s="136"/>
      <c r="L768" s="136"/>
      <c r="M768" s="136"/>
      <c r="N768" s="136"/>
      <c r="O768" s="136"/>
      <c r="P768" s="136"/>
      <c r="Q768" s="27"/>
      <c r="R768" s="136"/>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row>
    <row r="769" spans="1:44" ht="15.75" customHeight="1">
      <c r="A769" s="27"/>
      <c r="B769" s="27"/>
      <c r="C769" s="135"/>
      <c r="D769" s="27"/>
      <c r="E769" s="27"/>
      <c r="F769" s="135"/>
      <c r="G769" s="27"/>
      <c r="H769" s="136"/>
      <c r="I769" s="136"/>
      <c r="J769" s="136"/>
      <c r="K769" s="136"/>
      <c r="L769" s="136"/>
      <c r="M769" s="136"/>
      <c r="N769" s="136"/>
      <c r="O769" s="136"/>
      <c r="P769" s="136"/>
      <c r="Q769" s="27"/>
      <c r="R769" s="136"/>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row>
    <row r="770" spans="1:44" ht="15.75" customHeight="1">
      <c r="A770" s="27"/>
      <c r="B770" s="27"/>
      <c r="C770" s="135"/>
      <c r="D770" s="27"/>
      <c r="E770" s="27"/>
      <c r="F770" s="135"/>
      <c r="G770" s="27"/>
      <c r="H770" s="136"/>
      <c r="I770" s="136"/>
      <c r="J770" s="136"/>
      <c r="K770" s="136"/>
      <c r="L770" s="136"/>
      <c r="M770" s="136"/>
      <c r="N770" s="136"/>
      <c r="O770" s="136"/>
      <c r="P770" s="136"/>
      <c r="Q770" s="27"/>
      <c r="R770" s="136"/>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row>
    <row r="771" spans="1:44" ht="15.75" customHeight="1">
      <c r="A771" s="27"/>
      <c r="B771" s="27"/>
      <c r="C771" s="135"/>
      <c r="D771" s="27"/>
      <c r="E771" s="27"/>
      <c r="F771" s="135"/>
      <c r="G771" s="27"/>
      <c r="H771" s="136"/>
      <c r="I771" s="136"/>
      <c r="J771" s="136"/>
      <c r="K771" s="136"/>
      <c r="L771" s="136"/>
      <c r="M771" s="136"/>
      <c r="N771" s="136"/>
      <c r="O771" s="136"/>
      <c r="P771" s="136"/>
      <c r="Q771" s="27"/>
      <c r="R771" s="136"/>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row>
    <row r="772" spans="1:44" ht="15.75" customHeight="1">
      <c r="A772" s="27"/>
      <c r="B772" s="27"/>
      <c r="C772" s="135"/>
      <c r="D772" s="27"/>
      <c r="E772" s="27"/>
      <c r="F772" s="135"/>
      <c r="G772" s="27"/>
      <c r="H772" s="136"/>
      <c r="I772" s="136"/>
      <c r="J772" s="136"/>
      <c r="K772" s="136"/>
      <c r="L772" s="136"/>
      <c r="M772" s="136"/>
      <c r="N772" s="136"/>
      <c r="O772" s="136"/>
      <c r="P772" s="136"/>
      <c r="Q772" s="27"/>
      <c r="R772" s="136"/>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row>
    <row r="773" spans="1:44" ht="15.75" customHeight="1">
      <c r="A773" s="27"/>
      <c r="B773" s="27"/>
      <c r="C773" s="135"/>
      <c r="D773" s="27"/>
      <c r="E773" s="27"/>
      <c r="F773" s="135"/>
      <c r="G773" s="27"/>
      <c r="H773" s="136"/>
      <c r="I773" s="136"/>
      <c r="J773" s="136"/>
      <c r="K773" s="136"/>
      <c r="L773" s="136"/>
      <c r="M773" s="136"/>
      <c r="N773" s="136"/>
      <c r="O773" s="136"/>
      <c r="P773" s="136"/>
      <c r="Q773" s="27"/>
      <c r="R773" s="136"/>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row>
    <row r="774" spans="1:44" ht="15.75" customHeight="1">
      <c r="A774" s="27"/>
      <c r="B774" s="27"/>
      <c r="C774" s="135"/>
      <c r="D774" s="27"/>
      <c r="E774" s="27"/>
      <c r="F774" s="135"/>
      <c r="G774" s="27"/>
      <c r="H774" s="136"/>
      <c r="I774" s="136"/>
      <c r="J774" s="136"/>
      <c r="K774" s="136"/>
      <c r="L774" s="136"/>
      <c r="M774" s="136"/>
      <c r="N774" s="136"/>
      <c r="O774" s="136"/>
      <c r="P774" s="136"/>
      <c r="Q774" s="27"/>
      <c r="R774" s="136"/>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row>
    <row r="775" spans="1:44" ht="15.75" customHeight="1">
      <c r="A775" s="27"/>
      <c r="B775" s="27"/>
      <c r="C775" s="135"/>
      <c r="D775" s="27"/>
      <c r="E775" s="27"/>
      <c r="F775" s="135"/>
      <c r="G775" s="27"/>
      <c r="H775" s="136"/>
      <c r="I775" s="136"/>
      <c r="J775" s="136"/>
      <c r="K775" s="136"/>
      <c r="L775" s="136"/>
      <c r="M775" s="136"/>
      <c r="N775" s="136"/>
      <c r="O775" s="136"/>
      <c r="P775" s="136"/>
      <c r="Q775" s="27"/>
      <c r="R775" s="136"/>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row>
    <row r="776" spans="1:44" ht="15.75" customHeight="1">
      <c r="A776" s="27"/>
      <c r="B776" s="27"/>
      <c r="C776" s="135"/>
      <c r="D776" s="27"/>
      <c r="E776" s="27"/>
      <c r="F776" s="135"/>
      <c r="G776" s="27"/>
      <c r="H776" s="136"/>
      <c r="I776" s="136"/>
      <c r="J776" s="136"/>
      <c r="K776" s="136"/>
      <c r="L776" s="136"/>
      <c r="M776" s="136"/>
      <c r="N776" s="136"/>
      <c r="O776" s="136"/>
      <c r="P776" s="136"/>
      <c r="Q776" s="27"/>
      <c r="R776" s="136"/>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row>
    <row r="777" spans="1:44" ht="15.75" customHeight="1">
      <c r="A777" s="27"/>
      <c r="B777" s="27"/>
      <c r="C777" s="135"/>
      <c r="D777" s="27"/>
      <c r="E777" s="27"/>
      <c r="F777" s="135"/>
      <c r="G777" s="27"/>
      <c r="H777" s="136"/>
      <c r="I777" s="136"/>
      <c r="J777" s="136"/>
      <c r="K777" s="136"/>
      <c r="L777" s="136"/>
      <c r="M777" s="136"/>
      <c r="N777" s="136"/>
      <c r="O777" s="136"/>
      <c r="P777" s="136"/>
      <c r="Q777" s="27"/>
      <c r="R777" s="136"/>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row>
    <row r="778" spans="1:44" ht="15.75" customHeight="1">
      <c r="A778" s="27"/>
      <c r="B778" s="27"/>
      <c r="C778" s="135"/>
      <c r="D778" s="27"/>
      <c r="E778" s="27"/>
      <c r="F778" s="135"/>
      <c r="G778" s="27"/>
      <c r="H778" s="136"/>
      <c r="I778" s="136"/>
      <c r="J778" s="136"/>
      <c r="K778" s="136"/>
      <c r="L778" s="136"/>
      <c r="M778" s="136"/>
      <c r="N778" s="136"/>
      <c r="O778" s="136"/>
      <c r="P778" s="136"/>
      <c r="Q778" s="27"/>
      <c r="R778" s="136"/>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row>
    <row r="779" spans="1:44" ht="15.75" customHeight="1">
      <c r="A779" s="27"/>
      <c r="B779" s="27"/>
      <c r="C779" s="135"/>
      <c r="D779" s="27"/>
      <c r="E779" s="27"/>
      <c r="F779" s="135"/>
      <c r="G779" s="27"/>
      <c r="H779" s="136"/>
      <c r="I779" s="136"/>
      <c r="J779" s="136"/>
      <c r="K779" s="136"/>
      <c r="L779" s="136"/>
      <c r="M779" s="136"/>
      <c r="N779" s="136"/>
      <c r="O779" s="136"/>
      <c r="P779" s="136"/>
      <c r="Q779" s="27"/>
      <c r="R779" s="136"/>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row>
    <row r="780" spans="1:44" ht="15.75" customHeight="1">
      <c r="A780" s="27"/>
      <c r="B780" s="27"/>
      <c r="C780" s="135"/>
      <c r="D780" s="27"/>
      <c r="E780" s="27"/>
      <c r="F780" s="135"/>
      <c r="G780" s="27"/>
      <c r="H780" s="136"/>
      <c r="I780" s="136"/>
      <c r="J780" s="136"/>
      <c r="K780" s="136"/>
      <c r="L780" s="136"/>
      <c r="M780" s="136"/>
      <c r="N780" s="136"/>
      <c r="O780" s="136"/>
      <c r="P780" s="136"/>
      <c r="Q780" s="27"/>
      <c r="R780" s="136"/>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row>
    <row r="781" spans="1:44" ht="15.75" customHeight="1">
      <c r="A781" s="27"/>
      <c r="B781" s="27"/>
      <c r="C781" s="135"/>
      <c r="D781" s="27"/>
      <c r="E781" s="27"/>
      <c r="F781" s="135"/>
      <c r="G781" s="27"/>
      <c r="H781" s="136"/>
      <c r="I781" s="136"/>
      <c r="J781" s="136"/>
      <c r="K781" s="136"/>
      <c r="L781" s="136"/>
      <c r="M781" s="136"/>
      <c r="N781" s="136"/>
      <c r="O781" s="136"/>
      <c r="P781" s="136"/>
      <c r="Q781" s="27"/>
      <c r="R781" s="136"/>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row>
    <row r="782" spans="1:44" ht="15.75" customHeight="1">
      <c r="A782" s="27"/>
      <c r="B782" s="27"/>
      <c r="C782" s="135"/>
      <c r="D782" s="27"/>
      <c r="E782" s="27"/>
      <c r="F782" s="135"/>
      <c r="G782" s="27"/>
      <c r="H782" s="136"/>
      <c r="I782" s="136"/>
      <c r="J782" s="136"/>
      <c r="K782" s="136"/>
      <c r="L782" s="136"/>
      <c r="M782" s="136"/>
      <c r="N782" s="136"/>
      <c r="O782" s="136"/>
      <c r="P782" s="136"/>
      <c r="Q782" s="27"/>
      <c r="R782" s="136"/>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row>
    <row r="783" spans="1:44" ht="15.75" customHeight="1">
      <c r="A783" s="27"/>
      <c r="B783" s="27"/>
      <c r="C783" s="135"/>
      <c r="D783" s="27"/>
      <c r="E783" s="27"/>
      <c r="F783" s="135"/>
      <c r="G783" s="27"/>
      <c r="H783" s="136"/>
      <c r="I783" s="136"/>
      <c r="J783" s="136"/>
      <c r="K783" s="136"/>
      <c r="L783" s="136"/>
      <c r="M783" s="136"/>
      <c r="N783" s="136"/>
      <c r="O783" s="136"/>
      <c r="P783" s="136"/>
      <c r="Q783" s="27"/>
      <c r="R783" s="136"/>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row>
    <row r="784" spans="1:44" ht="15.75" customHeight="1">
      <c r="A784" s="27"/>
      <c r="B784" s="27"/>
      <c r="C784" s="135"/>
      <c r="D784" s="27"/>
      <c r="E784" s="27"/>
      <c r="F784" s="135"/>
      <c r="G784" s="27"/>
      <c r="H784" s="136"/>
      <c r="I784" s="136"/>
      <c r="J784" s="136"/>
      <c r="K784" s="136"/>
      <c r="L784" s="136"/>
      <c r="M784" s="136"/>
      <c r="N784" s="136"/>
      <c r="O784" s="136"/>
      <c r="P784" s="136"/>
      <c r="Q784" s="27"/>
      <c r="R784" s="136"/>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row>
    <row r="785" spans="1:44" ht="15.75" customHeight="1">
      <c r="A785" s="27"/>
      <c r="B785" s="27"/>
      <c r="C785" s="135"/>
      <c r="D785" s="27"/>
      <c r="E785" s="27"/>
      <c r="F785" s="135"/>
      <c r="G785" s="27"/>
      <c r="H785" s="136"/>
      <c r="I785" s="136"/>
      <c r="J785" s="136"/>
      <c r="K785" s="136"/>
      <c r="L785" s="136"/>
      <c r="M785" s="136"/>
      <c r="N785" s="136"/>
      <c r="O785" s="136"/>
      <c r="P785" s="136"/>
      <c r="Q785" s="27"/>
      <c r="R785" s="136"/>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row>
    <row r="786" spans="1:44" ht="15.75" customHeight="1">
      <c r="A786" s="27"/>
      <c r="B786" s="27"/>
      <c r="C786" s="135"/>
      <c r="D786" s="27"/>
      <c r="E786" s="27"/>
      <c r="F786" s="135"/>
      <c r="G786" s="27"/>
      <c r="H786" s="136"/>
      <c r="I786" s="136"/>
      <c r="J786" s="136"/>
      <c r="K786" s="136"/>
      <c r="L786" s="136"/>
      <c r="M786" s="136"/>
      <c r="N786" s="136"/>
      <c r="O786" s="136"/>
      <c r="P786" s="136"/>
      <c r="Q786" s="27"/>
      <c r="R786" s="136"/>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row>
    <row r="787" spans="1:44" ht="15.75" customHeight="1">
      <c r="A787" s="27"/>
      <c r="B787" s="27"/>
      <c r="C787" s="135"/>
      <c r="D787" s="27"/>
      <c r="E787" s="27"/>
      <c r="F787" s="135"/>
      <c r="G787" s="27"/>
      <c r="H787" s="136"/>
      <c r="I787" s="136"/>
      <c r="J787" s="136"/>
      <c r="K787" s="136"/>
      <c r="L787" s="136"/>
      <c r="M787" s="136"/>
      <c r="N787" s="136"/>
      <c r="O787" s="136"/>
      <c r="P787" s="136"/>
      <c r="Q787" s="27"/>
      <c r="R787" s="136"/>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row>
    <row r="788" spans="1:44" ht="15.75" customHeight="1">
      <c r="A788" s="27"/>
      <c r="B788" s="27"/>
      <c r="C788" s="135"/>
      <c r="D788" s="27"/>
      <c r="E788" s="27"/>
      <c r="F788" s="135"/>
      <c r="G788" s="27"/>
      <c r="H788" s="136"/>
      <c r="I788" s="136"/>
      <c r="J788" s="136"/>
      <c r="K788" s="136"/>
      <c r="L788" s="136"/>
      <c r="M788" s="136"/>
      <c r="N788" s="136"/>
      <c r="O788" s="136"/>
      <c r="P788" s="136"/>
      <c r="Q788" s="27"/>
      <c r="R788" s="136"/>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row>
    <row r="789" spans="1:44" ht="15.75" customHeight="1">
      <c r="A789" s="27"/>
      <c r="B789" s="27"/>
      <c r="C789" s="135"/>
      <c r="D789" s="27"/>
      <c r="E789" s="27"/>
      <c r="F789" s="135"/>
      <c r="G789" s="27"/>
      <c r="H789" s="136"/>
      <c r="I789" s="136"/>
      <c r="J789" s="136"/>
      <c r="K789" s="136"/>
      <c r="L789" s="136"/>
      <c r="M789" s="136"/>
      <c r="N789" s="136"/>
      <c r="O789" s="136"/>
      <c r="P789" s="136"/>
      <c r="Q789" s="27"/>
      <c r="R789" s="136"/>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row>
    <row r="790" spans="1:44" ht="15.75" customHeight="1">
      <c r="A790" s="27"/>
      <c r="B790" s="27"/>
      <c r="C790" s="135"/>
      <c r="D790" s="27"/>
      <c r="E790" s="27"/>
      <c r="F790" s="135"/>
      <c r="G790" s="27"/>
      <c r="H790" s="136"/>
      <c r="I790" s="136"/>
      <c r="J790" s="136"/>
      <c r="K790" s="136"/>
      <c r="L790" s="136"/>
      <c r="M790" s="136"/>
      <c r="N790" s="136"/>
      <c r="O790" s="136"/>
      <c r="P790" s="136"/>
      <c r="Q790" s="27"/>
      <c r="R790" s="136"/>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row>
    <row r="791" spans="1:44" ht="15.75" customHeight="1">
      <c r="A791" s="27"/>
      <c r="B791" s="27"/>
      <c r="C791" s="135"/>
      <c r="D791" s="27"/>
      <c r="E791" s="27"/>
      <c r="F791" s="135"/>
      <c r="G791" s="27"/>
      <c r="H791" s="136"/>
      <c r="I791" s="136"/>
      <c r="J791" s="136"/>
      <c r="K791" s="136"/>
      <c r="L791" s="136"/>
      <c r="M791" s="136"/>
      <c r="N791" s="136"/>
      <c r="O791" s="136"/>
      <c r="P791" s="136"/>
      <c r="Q791" s="27"/>
      <c r="R791" s="136"/>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row>
    <row r="792" spans="1:44" ht="15.75" customHeight="1">
      <c r="A792" s="27"/>
      <c r="B792" s="27"/>
      <c r="C792" s="135"/>
      <c r="D792" s="27"/>
      <c r="E792" s="27"/>
      <c r="F792" s="135"/>
      <c r="G792" s="27"/>
      <c r="H792" s="136"/>
      <c r="I792" s="136"/>
      <c r="J792" s="136"/>
      <c r="K792" s="136"/>
      <c r="L792" s="136"/>
      <c r="M792" s="136"/>
      <c r="N792" s="136"/>
      <c r="O792" s="136"/>
      <c r="P792" s="136"/>
      <c r="Q792" s="27"/>
      <c r="R792" s="136"/>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row>
    <row r="793" spans="1:44" ht="15.75" customHeight="1">
      <c r="A793" s="27"/>
      <c r="B793" s="27"/>
      <c r="C793" s="135"/>
      <c r="D793" s="27"/>
      <c r="E793" s="27"/>
      <c r="F793" s="135"/>
      <c r="G793" s="27"/>
      <c r="H793" s="136"/>
      <c r="I793" s="136"/>
      <c r="J793" s="136"/>
      <c r="K793" s="136"/>
      <c r="L793" s="136"/>
      <c r="M793" s="136"/>
      <c r="N793" s="136"/>
      <c r="O793" s="136"/>
      <c r="P793" s="136"/>
      <c r="Q793" s="27"/>
      <c r="R793" s="136"/>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row>
    <row r="794" spans="1:44" ht="15.75" customHeight="1">
      <c r="A794" s="27"/>
      <c r="B794" s="27"/>
      <c r="C794" s="135"/>
      <c r="D794" s="27"/>
      <c r="E794" s="27"/>
      <c r="F794" s="135"/>
      <c r="G794" s="27"/>
      <c r="H794" s="136"/>
      <c r="I794" s="136"/>
      <c r="J794" s="136"/>
      <c r="K794" s="136"/>
      <c r="L794" s="136"/>
      <c r="M794" s="136"/>
      <c r="N794" s="136"/>
      <c r="O794" s="136"/>
      <c r="P794" s="136"/>
      <c r="Q794" s="27"/>
      <c r="R794" s="136"/>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row>
    <row r="795" spans="1:44" ht="15.75" customHeight="1">
      <c r="A795" s="27"/>
      <c r="B795" s="27"/>
      <c r="C795" s="135"/>
      <c r="D795" s="27"/>
      <c r="E795" s="27"/>
      <c r="F795" s="135"/>
      <c r="G795" s="27"/>
      <c r="H795" s="136"/>
      <c r="I795" s="136"/>
      <c r="J795" s="136"/>
      <c r="K795" s="136"/>
      <c r="L795" s="136"/>
      <c r="M795" s="136"/>
      <c r="N795" s="136"/>
      <c r="O795" s="136"/>
      <c r="P795" s="136"/>
      <c r="Q795" s="27"/>
      <c r="R795" s="136"/>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row>
    <row r="796" spans="1:44" ht="15.75" customHeight="1">
      <c r="A796" s="27"/>
      <c r="B796" s="27"/>
      <c r="C796" s="135"/>
      <c r="D796" s="27"/>
      <c r="E796" s="27"/>
      <c r="F796" s="135"/>
      <c r="G796" s="27"/>
      <c r="H796" s="136"/>
      <c r="I796" s="136"/>
      <c r="J796" s="136"/>
      <c r="K796" s="136"/>
      <c r="L796" s="136"/>
      <c r="M796" s="136"/>
      <c r="N796" s="136"/>
      <c r="O796" s="136"/>
      <c r="P796" s="136"/>
      <c r="Q796" s="27"/>
      <c r="R796" s="136"/>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row>
    <row r="797" spans="1:44" ht="15.75" customHeight="1">
      <c r="A797" s="27"/>
      <c r="B797" s="27"/>
      <c r="C797" s="135"/>
      <c r="D797" s="27"/>
      <c r="E797" s="27"/>
      <c r="F797" s="135"/>
      <c r="G797" s="27"/>
      <c r="H797" s="136"/>
      <c r="I797" s="136"/>
      <c r="J797" s="136"/>
      <c r="K797" s="136"/>
      <c r="L797" s="136"/>
      <c r="M797" s="136"/>
      <c r="N797" s="136"/>
      <c r="O797" s="136"/>
      <c r="P797" s="136"/>
      <c r="Q797" s="27"/>
      <c r="R797" s="136"/>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row>
    <row r="798" spans="1:44" ht="15.75" customHeight="1">
      <c r="A798" s="27"/>
      <c r="B798" s="27"/>
      <c r="C798" s="135"/>
      <c r="D798" s="27"/>
      <c r="E798" s="27"/>
      <c r="F798" s="135"/>
      <c r="G798" s="27"/>
      <c r="H798" s="136"/>
      <c r="I798" s="136"/>
      <c r="J798" s="136"/>
      <c r="K798" s="136"/>
      <c r="L798" s="136"/>
      <c r="M798" s="136"/>
      <c r="N798" s="136"/>
      <c r="O798" s="136"/>
      <c r="P798" s="136"/>
      <c r="Q798" s="27"/>
      <c r="R798" s="136"/>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row>
    <row r="799" spans="1:44" ht="15.75" customHeight="1">
      <c r="A799" s="27"/>
      <c r="B799" s="27"/>
      <c r="C799" s="135"/>
      <c r="D799" s="27"/>
      <c r="E799" s="27"/>
      <c r="F799" s="135"/>
      <c r="G799" s="27"/>
      <c r="H799" s="136"/>
      <c r="I799" s="136"/>
      <c r="J799" s="136"/>
      <c r="K799" s="136"/>
      <c r="L799" s="136"/>
      <c r="M799" s="136"/>
      <c r="N799" s="136"/>
      <c r="O799" s="136"/>
      <c r="P799" s="136"/>
      <c r="Q799" s="27"/>
      <c r="R799" s="136"/>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row>
    <row r="800" spans="1:44" ht="15.75" customHeight="1">
      <c r="A800" s="27"/>
      <c r="B800" s="27"/>
      <c r="C800" s="135"/>
      <c r="D800" s="27"/>
      <c r="E800" s="27"/>
      <c r="F800" s="135"/>
      <c r="G800" s="27"/>
      <c r="H800" s="136"/>
      <c r="I800" s="136"/>
      <c r="J800" s="136"/>
      <c r="K800" s="136"/>
      <c r="L800" s="136"/>
      <c r="M800" s="136"/>
      <c r="N800" s="136"/>
      <c r="O800" s="136"/>
      <c r="P800" s="136"/>
      <c r="Q800" s="27"/>
      <c r="R800" s="136"/>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row>
    <row r="801" spans="1:44" ht="15.75" customHeight="1">
      <c r="A801" s="27"/>
      <c r="B801" s="27"/>
      <c r="C801" s="135"/>
      <c r="D801" s="27"/>
      <c r="E801" s="27"/>
      <c r="F801" s="135"/>
      <c r="G801" s="27"/>
      <c r="H801" s="136"/>
      <c r="I801" s="136"/>
      <c r="J801" s="136"/>
      <c r="K801" s="136"/>
      <c r="L801" s="136"/>
      <c r="M801" s="136"/>
      <c r="N801" s="136"/>
      <c r="O801" s="136"/>
      <c r="P801" s="136"/>
      <c r="Q801" s="27"/>
      <c r="R801" s="136"/>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row>
    <row r="802" spans="1:44" ht="15.75" customHeight="1">
      <c r="A802" s="27"/>
      <c r="B802" s="27"/>
      <c r="C802" s="135"/>
      <c r="D802" s="27"/>
      <c r="E802" s="27"/>
      <c r="F802" s="135"/>
      <c r="G802" s="27"/>
      <c r="H802" s="136"/>
      <c r="I802" s="136"/>
      <c r="J802" s="136"/>
      <c r="K802" s="136"/>
      <c r="L802" s="136"/>
      <c r="M802" s="136"/>
      <c r="N802" s="136"/>
      <c r="O802" s="136"/>
      <c r="P802" s="136"/>
      <c r="Q802" s="27"/>
      <c r="R802" s="136"/>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row>
    <row r="803" spans="1:44" ht="15.75" customHeight="1">
      <c r="A803" s="27"/>
      <c r="B803" s="27"/>
      <c r="C803" s="135"/>
      <c r="D803" s="27"/>
      <c r="E803" s="27"/>
      <c r="F803" s="135"/>
      <c r="G803" s="27"/>
      <c r="H803" s="136"/>
      <c r="I803" s="136"/>
      <c r="J803" s="136"/>
      <c r="K803" s="136"/>
      <c r="L803" s="136"/>
      <c r="M803" s="136"/>
      <c r="N803" s="136"/>
      <c r="O803" s="136"/>
      <c r="P803" s="136"/>
      <c r="Q803" s="27"/>
      <c r="R803" s="136"/>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row>
    <row r="804" spans="1:44" ht="15.75" customHeight="1">
      <c r="A804" s="27"/>
      <c r="B804" s="27"/>
      <c r="C804" s="135"/>
      <c r="D804" s="27"/>
      <c r="E804" s="27"/>
      <c r="F804" s="135"/>
      <c r="G804" s="27"/>
      <c r="H804" s="136"/>
      <c r="I804" s="136"/>
      <c r="J804" s="136"/>
      <c r="K804" s="136"/>
      <c r="L804" s="136"/>
      <c r="M804" s="136"/>
      <c r="N804" s="136"/>
      <c r="O804" s="136"/>
      <c r="P804" s="136"/>
      <c r="Q804" s="27"/>
      <c r="R804" s="136"/>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row>
    <row r="805" spans="1:44" ht="15.75" customHeight="1">
      <c r="A805" s="27"/>
      <c r="B805" s="27"/>
      <c r="C805" s="135"/>
      <c r="D805" s="27"/>
      <c r="E805" s="27"/>
      <c r="F805" s="135"/>
      <c r="G805" s="27"/>
      <c r="H805" s="136"/>
      <c r="I805" s="136"/>
      <c r="J805" s="136"/>
      <c r="K805" s="136"/>
      <c r="L805" s="136"/>
      <c r="M805" s="136"/>
      <c r="N805" s="136"/>
      <c r="O805" s="136"/>
      <c r="P805" s="136"/>
      <c r="Q805" s="27"/>
      <c r="R805" s="136"/>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row>
    <row r="806" spans="1:44" ht="15.75" customHeight="1">
      <c r="A806" s="27"/>
      <c r="B806" s="27"/>
      <c r="C806" s="135"/>
      <c r="D806" s="27"/>
      <c r="E806" s="27"/>
      <c r="F806" s="135"/>
      <c r="G806" s="27"/>
      <c r="H806" s="136"/>
      <c r="I806" s="136"/>
      <c r="J806" s="136"/>
      <c r="K806" s="136"/>
      <c r="L806" s="136"/>
      <c r="M806" s="136"/>
      <c r="N806" s="136"/>
      <c r="O806" s="136"/>
      <c r="P806" s="136"/>
      <c r="Q806" s="27"/>
      <c r="R806" s="136"/>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row>
    <row r="807" spans="1:44" ht="15.75" customHeight="1">
      <c r="A807" s="27"/>
      <c r="B807" s="27"/>
      <c r="C807" s="135"/>
      <c r="D807" s="27"/>
      <c r="E807" s="27"/>
      <c r="F807" s="135"/>
      <c r="G807" s="27"/>
      <c r="H807" s="136"/>
      <c r="I807" s="136"/>
      <c r="J807" s="136"/>
      <c r="K807" s="136"/>
      <c r="L807" s="136"/>
      <c r="M807" s="136"/>
      <c r="N807" s="136"/>
      <c r="O807" s="136"/>
      <c r="P807" s="136"/>
      <c r="Q807" s="27"/>
      <c r="R807" s="136"/>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row>
    <row r="808" spans="1:44" ht="15.75" customHeight="1">
      <c r="A808" s="27"/>
      <c r="B808" s="27"/>
      <c r="C808" s="135"/>
      <c r="D808" s="27"/>
      <c r="E808" s="27"/>
      <c r="F808" s="135"/>
      <c r="G808" s="27"/>
      <c r="H808" s="136"/>
      <c r="I808" s="136"/>
      <c r="J808" s="136"/>
      <c r="K808" s="136"/>
      <c r="L808" s="136"/>
      <c r="M808" s="136"/>
      <c r="N808" s="136"/>
      <c r="O808" s="136"/>
      <c r="P808" s="136"/>
      <c r="Q808" s="27"/>
      <c r="R808" s="136"/>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row>
    <row r="809" spans="1:44" ht="15.75" customHeight="1">
      <c r="A809" s="27"/>
      <c r="B809" s="27"/>
      <c r="C809" s="135"/>
      <c r="D809" s="27"/>
      <c r="E809" s="27"/>
      <c r="F809" s="135"/>
      <c r="G809" s="27"/>
      <c r="H809" s="136"/>
      <c r="I809" s="136"/>
      <c r="J809" s="136"/>
      <c r="K809" s="136"/>
      <c r="L809" s="136"/>
      <c r="M809" s="136"/>
      <c r="N809" s="136"/>
      <c r="O809" s="136"/>
      <c r="P809" s="136"/>
      <c r="Q809" s="27"/>
      <c r="R809" s="136"/>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row>
    <row r="810" spans="1:44" ht="15.75" customHeight="1">
      <c r="A810" s="27"/>
      <c r="B810" s="27"/>
      <c r="C810" s="135"/>
      <c r="D810" s="27"/>
      <c r="E810" s="27"/>
      <c r="F810" s="135"/>
      <c r="G810" s="27"/>
      <c r="H810" s="136"/>
      <c r="I810" s="136"/>
      <c r="J810" s="136"/>
      <c r="K810" s="136"/>
      <c r="L810" s="136"/>
      <c r="M810" s="136"/>
      <c r="N810" s="136"/>
      <c r="O810" s="136"/>
      <c r="P810" s="136"/>
      <c r="Q810" s="27"/>
      <c r="R810" s="136"/>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row>
    <row r="811" spans="1:44" ht="15.75" customHeight="1">
      <c r="A811" s="27"/>
      <c r="B811" s="27"/>
      <c r="C811" s="135"/>
      <c r="D811" s="27"/>
      <c r="E811" s="27"/>
      <c r="F811" s="135"/>
      <c r="G811" s="27"/>
      <c r="H811" s="136"/>
      <c r="I811" s="136"/>
      <c r="J811" s="136"/>
      <c r="K811" s="136"/>
      <c r="L811" s="136"/>
      <c r="M811" s="136"/>
      <c r="N811" s="136"/>
      <c r="O811" s="136"/>
      <c r="P811" s="136"/>
      <c r="Q811" s="27"/>
      <c r="R811" s="136"/>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row>
    <row r="812" spans="1:44" ht="15.75" customHeight="1">
      <c r="A812" s="27"/>
      <c r="B812" s="27"/>
      <c r="C812" s="135"/>
      <c r="D812" s="27"/>
      <c r="E812" s="27"/>
      <c r="F812" s="135"/>
      <c r="G812" s="27"/>
      <c r="H812" s="136"/>
      <c r="I812" s="136"/>
      <c r="J812" s="136"/>
      <c r="K812" s="136"/>
      <c r="L812" s="136"/>
      <c r="M812" s="136"/>
      <c r="N812" s="136"/>
      <c r="O812" s="136"/>
      <c r="P812" s="136"/>
      <c r="Q812" s="27"/>
      <c r="R812" s="136"/>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row>
    <row r="813" spans="1:44" ht="15.75" customHeight="1">
      <c r="A813" s="27"/>
      <c r="B813" s="27"/>
      <c r="C813" s="135"/>
      <c r="D813" s="27"/>
      <c r="E813" s="27"/>
      <c r="F813" s="135"/>
      <c r="G813" s="27"/>
      <c r="H813" s="136"/>
      <c r="I813" s="136"/>
      <c r="J813" s="136"/>
      <c r="K813" s="136"/>
      <c r="L813" s="136"/>
      <c r="M813" s="136"/>
      <c r="N813" s="136"/>
      <c r="O813" s="136"/>
      <c r="P813" s="136"/>
      <c r="Q813" s="27"/>
      <c r="R813" s="136"/>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row>
    <row r="814" spans="1:44" ht="15.75" customHeight="1">
      <c r="A814" s="27"/>
      <c r="B814" s="27"/>
      <c r="C814" s="135"/>
      <c r="D814" s="27"/>
      <c r="E814" s="27"/>
      <c r="F814" s="135"/>
      <c r="G814" s="27"/>
      <c r="H814" s="136"/>
      <c r="I814" s="136"/>
      <c r="J814" s="136"/>
      <c r="K814" s="136"/>
      <c r="L814" s="136"/>
      <c r="M814" s="136"/>
      <c r="N814" s="136"/>
      <c r="O814" s="136"/>
      <c r="P814" s="136"/>
      <c r="Q814" s="27"/>
      <c r="R814" s="136"/>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row>
    <row r="815" spans="1:44" ht="15.75" customHeight="1">
      <c r="A815" s="27"/>
      <c r="B815" s="27"/>
      <c r="C815" s="135"/>
      <c r="D815" s="27"/>
      <c r="E815" s="27"/>
      <c r="F815" s="135"/>
      <c r="G815" s="27"/>
      <c r="H815" s="136"/>
      <c r="I815" s="136"/>
      <c r="J815" s="136"/>
      <c r="K815" s="136"/>
      <c r="L815" s="136"/>
      <c r="M815" s="136"/>
      <c r="N815" s="136"/>
      <c r="O815" s="136"/>
      <c r="P815" s="136"/>
      <c r="Q815" s="27"/>
      <c r="R815" s="136"/>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row>
    <row r="816" spans="1:44" ht="15.75" customHeight="1">
      <c r="A816" s="27"/>
      <c r="B816" s="27"/>
      <c r="C816" s="135"/>
      <c r="D816" s="27"/>
      <c r="E816" s="27"/>
      <c r="F816" s="135"/>
      <c r="G816" s="27"/>
      <c r="H816" s="136"/>
      <c r="I816" s="136"/>
      <c r="J816" s="136"/>
      <c r="K816" s="136"/>
      <c r="L816" s="136"/>
      <c r="M816" s="136"/>
      <c r="N816" s="136"/>
      <c r="O816" s="136"/>
      <c r="P816" s="136"/>
      <c r="Q816" s="27"/>
      <c r="R816" s="136"/>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row>
    <row r="817" spans="1:44" ht="15.75" customHeight="1">
      <c r="A817" s="27"/>
      <c r="B817" s="27"/>
      <c r="C817" s="135"/>
      <c r="D817" s="27"/>
      <c r="E817" s="27"/>
      <c r="F817" s="135"/>
      <c r="G817" s="27"/>
      <c r="H817" s="136"/>
      <c r="I817" s="136"/>
      <c r="J817" s="136"/>
      <c r="K817" s="136"/>
      <c r="L817" s="136"/>
      <c r="M817" s="136"/>
      <c r="N817" s="136"/>
      <c r="O817" s="136"/>
      <c r="P817" s="136"/>
      <c r="Q817" s="27"/>
      <c r="R817" s="136"/>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row>
    <row r="818" spans="1:44" ht="15.75" customHeight="1">
      <c r="A818" s="27"/>
      <c r="B818" s="27"/>
      <c r="C818" s="135"/>
      <c r="D818" s="27"/>
      <c r="E818" s="27"/>
      <c r="F818" s="135"/>
      <c r="G818" s="27"/>
      <c r="H818" s="136"/>
      <c r="I818" s="136"/>
      <c r="J818" s="136"/>
      <c r="K818" s="136"/>
      <c r="L818" s="136"/>
      <c r="M818" s="136"/>
      <c r="N818" s="136"/>
      <c r="O818" s="136"/>
      <c r="P818" s="136"/>
      <c r="Q818" s="27"/>
      <c r="R818" s="136"/>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row>
    <row r="819" spans="1:44" ht="15.75" customHeight="1">
      <c r="A819" s="27"/>
      <c r="B819" s="27"/>
      <c r="C819" s="135"/>
      <c r="D819" s="27"/>
      <c r="E819" s="27"/>
      <c r="F819" s="135"/>
      <c r="G819" s="27"/>
      <c r="H819" s="136"/>
      <c r="I819" s="136"/>
      <c r="J819" s="136"/>
      <c r="K819" s="136"/>
      <c r="L819" s="136"/>
      <c r="M819" s="136"/>
      <c r="N819" s="136"/>
      <c r="O819" s="136"/>
      <c r="P819" s="136"/>
      <c r="Q819" s="27"/>
      <c r="R819" s="136"/>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row>
    <row r="820" spans="1:44" ht="15.75" customHeight="1">
      <c r="A820" s="27"/>
      <c r="B820" s="27"/>
      <c r="C820" s="135"/>
      <c r="D820" s="27"/>
      <c r="E820" s="27"/>
      <c r="F820" s="135"/>
      <c r="G820" s="27"/>
      <c r="H820" s="136"/>
      <c r="I820" s="136"/>
      <c r="J820" s="136"/>
      <c r="K820" s="136"/>
      <c r="L820" s="136"/>
      <c r="M820" s="136"/>
      <c r="N820" s="136"/>
      <c r="O820" s="136"/>
      <c r="P820" s="136"/>
      <c r="Q820" s="27"/>
      <c r="R820" s="136"/>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row>
    <row r="821" spans="1:44" ht="15.75" customHeight="1">
      <c r="A821" s="27"/>
      <c r="B821" s="27"/>
      <c r="C821" s="135"/>
      <c r="D821" s="27"/>
      <c r="E821" s="27"/>
      <c r="F821" s="135"/>
      <c r="G821" s="27"/>
      <c r="H821" s="136"/>
      <c r="I821" s="136"/>
      <c r="J821" s="136"/>
      <c r="K821" s="136"/>
      <c r="L821" s="136"/>
      <c r="M821" s="136"/>
      <c r="N821" s="136"/>
      <c r="O821" s="136"/>
      <c r="P821" s="136"/>
      <c r="Q821" s="27"/>
      <c r="R821" s="136"/>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row>
    <row r="822" spans="1:44" ht="15.75" customHeight="1">
      <c r="A822" s="27"/>
      <c r="B822" s="27"/>
      <c r="C822" s="135"/>
      <c r="D822" s="27"/>
      <c r="E822" s="27"/>
      <c r="F822" s="135"/>
      <c r="G822" s="27"/>
      <c r="H822" s="136"/>
      <c r="I822" s="136"/>
      <c r="J822" s="136"/>
      <c r="K822" s="136"/>
      <c r="L822" s="136"/>
      <c r="M822" s="136"/>
      <c r="N822" s="136"/>
      <c r="O822" s="136"/>
      <c r="P822" s="136"/>
      <c r="Q822" s="27"/>
      <c r="R822" s="136"/>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row>
    <row r="823" spans="1:44" ht="15.75" customHeight="1">
      <c r="A823" s="27"/>
      <c r="B823" s="27"/>
      <c r="C823" s="135"/>
      <c r="D823" s="27"/>
      <c r="E823" s="27"/>
      <c r="F823" s="135"/>
      <c r="G823" s="27"/>
      <c r="H823" s="136"/>
      <c r="I823" s="136"/>
      <c r="J823" s="136"/>
      <c r="K823" s="136"/>
      <c r="L823" s="136"/>
      <c r="M823" s="136"/>
      <c r="N823" s="136"/>
      <c r="O823" s="136"/>
      <c r="P823" s="136"/>
      <c r="Q823" s="27"/>
      <c r="R823" s="136"/>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row>
    <row r="824" spans="1:44" ht="15.75" customHeight="1">
      <c r="A824" s="27"/>
      <c r="B824" s="27"/>
      <c r="C824" s="135"/>
      <c r="D824" s="27"/>
      <c r="E824" s="27"/>
      <c r="F824" s="135"/>
      <c r="G824" s="27"/>
      <c r="H824" s="136"/>
      <c r="I824" s="136"/>
      <c r="J824" s="136"/>
      <c r="K824" s="136"/>
      <c r="L824" s="136"/>
      <c r="M824" s="136"/>
      <c r="N824" s="136"/>
      <c r="O824" s="136"/>
      <c r="P824" s="136"/>
      <c r="Q824" s="27"/>
      <c r="R824" s="136"/>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row>
    <row r="825" spans="1:44" ht="15.75" customHeight="1">
      <c r="A825" s="27"/>
      <c r="B825" s="27"/>
      <c r="C825" s="135"/>
      <c r="D825" s="27"/>
      <c r="E825" s="27"/>
      <c r="F825" s="135"/>
      <c r="G825" s="27"/>
      <c r="H825" s="136"/>
      <c r="I825" s="136"/>
      <c r="J825" s="136"/>
      <c r="K825" s="136"/>
      <c r="L825" s="136"/>
      <c r="M825" s="136"/>
      <c r="N825" s="136"/>
      <c r="O825" s="136"/>
      <c r="P825" s="136"/>
      <c r="Q825" s="27"/>
      <c r="R825" s="136"/>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row>
    <row r="826" spans="1:44" ht="15.75" customHeight="1">
      <c r="A826" s="27"/>
      <c r="B826" s="27"/>
      <c r="C826" s="135"/>
      <c r="D826" s="27"/>
      <c r="E826" s="27"/>
      <c r="F826" s="135"/>
      <c r="G826" s="27"/>
      <c r="H826" s="136"/>
      <c r="I826" s="136"/>
      <c r="J826" s="136"/>
      <c r="K826" s="136"/>
      <c r="L826" s="136"/>
      <c r="M826" s="136"/>
      <c r="N826" s="136"/>
      <c r="O826" s="136"/>
      <c r="P826" s="136"/>
      <c r="Q826" s="27"/>
      <c r="R826" s="136"/>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row>
    <row r="827" spans="1:44" ht="15.75" customHeight="1">
      <c r="A827" s="27"/>
      <c r="B827" s="27"/>
      <c r="C827" s="135"/>
      <c r="D827" s="27"/>
      <c r="E827" s="27"/>
      <c r="F827" s="135"/>
      <c r="G827" s="27"/>
      <c r="H827" s="136"/>
      <c r="I827" s="136"/>
      <c r="J827" s="136"/>
      <c r="K827" s="136"/>
      <c r="L827" s="136"/>
      <c r="M827" s="136"/>
      <c r="N827" s="136"/>
      <c r="O827" s="136"/>
      <c r="P827" s="136"/>
      <c r="Q827" s="27"/>
      <c r="R827" s="136"/>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row>
    <row r="828" spans="1:44" ht="15.75" customHeight="1">
      <c r="A828" s="27"/>
      <c r="B828" s="27"/>
      <c r="C828" s="135"/>
      <c r="D828" s="27"/>
      <c r="E828" s="27"/>
      <c r="F828" s="135"/>
      <c r="G828" s="27"/>
      <c r="H828" s="136"/>
      <c r="I828" s="136"/>
      <c r="J828" s="136"/>
      <c r="K828" s="136"/>
      <c r="L828" s="136"/>
      <c r="M828" s="136"/>
      <c r="N828" s="136"/>
      <c r="O828" s="136"/>
      <c r="P828" s="136"/>
      <c r="Q828" s="27"/>
      <c r="R828" s="136"/>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row>
    <row r="829" spans="1:44" ht="15.75" customHeight="1">
      <c r="A829" s="27"/>
      <c r="B829" s="27"/>
      <c r="C829" s="135"/>
      <c r="D829" s="27"/>
      <c r="E829" s="27"/>
      <c r="F829" s="135"/>
      <c r="G829" s="27"/>
      <c r="H829" s="136"/>
      <c r="I829" s="136"/>
      <c r="J829" s="136"/>
      <c r="K829" s="136"/>
      <c r="L829" s="136"/>
      <c r="M829" s="136"/>
      <c r="N829" s="136"/>
      <c r="O829" s="136"/>
      <c r="P829" s="136"/>
      <c r="Q829" s="27"/>
      <c r="R829" s="136"/>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row>
    <row r="830" spans="1:44" ht="15.75" customHeight="1">
      <c r="A830" s="27"/>
      <c r="B830" s="27"/>
      <c r="C830" s="135"/>
      <c r="D830" s="27"/>
      <c r="E830" s="27"/>
      <c r="F830" s="135"/>
      <c r="G830" s="27"/>
      <c r="H830" s="136"/>
      <c r="I830" s="136"/>
      <c r="J830" s="136"/>
      <c r="K830" s="136"/>
      <c r="L830" s="136"/>
      <c r="M830" s="136"/>
      <c r="N830" s="136"/>
      <c r="O830" s="136"/>
      <c r="P830" s="136"/>
      <c r="Q830" s="27"/>
      <c r="R830" s="136"/>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row>
    <row r="831" spans="1:44" ht="15.75" customHeight="1">
      <c r="A831" s="27"/>
      <c r="B831" s="27"/>
      <c r="C831" s="135"/>
      <c r="D831" s="27"/>
      <c r="E831" s="27"/>
      <c r="F831" s="135"/>
      <c r="G831" s="27"/>
      <c r="H831" s="136"/>
      <c r="I831" s="136"/>
      <c r="J831" s="136"/>
      <c r="K831" s="136"/>
      <c r="L831" s="136"/>
      <c r="M831" s="136"/>
      <c r="N831" s="136"/>
      <c r="O831" s="136"/>
      <c r="P831" s="136"/>
      <c r="Q831" s="27"/>
      <c r="R831" s="136"/>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row>
    <row r="832" spans="1:44" ht="15.75" customHeight="1">
      <c r="A832" s="27"/>
      <c r="B832" s="27"/>
      <c r="C832" s="135"/>
      <c r="D832" s="27"/>
      <c r="E832" s="27"/>
      <c r="F832" s="135"/>
      <c r="G832" s="27"/>
      <c r="H832" s="136"/>
      <c r="I832" s="136"/>
      <c r="J832" s="136"/>
      <c r="K832" s="136"/>
      <c r="L832" s="136"/>
      <c r="M832" s="136"/>
      <c r="N832" s="136"/>
      <c r="O832" s="136"/>
      <c r="P832" s="136"/>
      <c r="Q832" s="27"/>
      <c r="R832" s="136"/>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row>
    <row r="833" spans="1:44" ht="15.75" customHeight="1">
      <c r="A833" s="27"/>
      <c r="B833" s="27"/>
      <c r="C833" s="135"/>
      <c r="D833" s="27"/>
      <c r="E833" s="27"/>
      <c r="F833" s="135"/>
      <c r="G833" s="27"/>
      <c r="H833" s="136"/>
      <c r="I833" s="136"/>
      <c r="J833" s="136"/>
      <c r="K833" s="136"/>
      <c r="L833" s="136"/>
      <c r="M833" s="136"/>
      <c r="N833" s="136"/>
      <c r="O833" s="136"/>
      <c r="P833" s="136"/>
      <c r="Q833" s="27"/>
      <c r="R833" s="136"/>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row>
    <row r="834" spans="1:44" ht="15.75" customHeight="1">
      <c r="A834" s="27"/>
      <c r="B834" s="27"/>
      <c r="C834" s="135"/>
      <c r="D834" s="27"/>
      <c r="E834" s="27"/>
      <c r="F834" s="135"/>
      <c r="G834" s="27"/>
      <c r="H834" s="136"/>
      <c r="I834" s="136"/>
      <c r="J834" s="136"/>
      <c r="K834" s="136"/>
      <c r="L834" s="136"/>
      <c r="M834" s="136"/>
      <c r="N834" s="136"/>
      <c r="O834" s="136"/>
      <c r="P834" s="136"/>
      <c r="Q834" s="27"/>
      <c r="R834" s="136"/>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row>
    <row r="835" spans="1:44" ht="15.75" customHeight="1">
      <c r="A835" s="27"/>
      <c r="B835" s="27"/>
      <c r="C835" s="135"/>
      <c r="D835" s="27"/>
      <c r="E835" s="27"/>
      <c r="F835" s="135"/>
      <c r="G835" s="27"/>
      <c r="H835" s="136"/>
      <c r="I835" s="136"/>
      <c r="J835" s="136"/>
      <c r="K835" s="136"/>
      <c r="L835" s="136"/>
      <c r="M835" s="136"/>
      <c r="N835" s="136"/>
      <c r="O835" s="136"/>
      <c r="P835" s="136"/>
      <c r="Q835" s="27"/>
      <c r="R835" s="136"/>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row>
    <row r="836" spans="1:44" ht="15.75" customHeight="1">
      <c r="A836" s="27"/>
      <c r="B836" s="27"/>
      <c r="C836" s="135"/>
      <c r="D836" s="27"/>
      <c r="E836" s="27"/>
      <c r="F836" s="135"/>
      <c r="G836" s="27"/>
      <c r="H836" s="136"/>
      <c r="I836" s="136"/>
      <c r="J836" s="136"/>
      <c r="K836" s="136"/>
      <c r="L836" s="136"/>
      <c r="M836" s="136"/>
      <c r="N836" s="136"/>
      <c r="O836" s="136"/>
      <c r="P836" s="136"/>
      <c r="Q836" s="27"/>
      <c r="R836" s="136"/>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row>
    <row r="837" spans="1:44" ht="15.75" customHeight="1">
      <c r="A837" s="27"/>
      <c r="B837" s="27"/>
      <c r="C837" s="135"/>
      <c r="D837" s="27"/>
      <c r="E837" s="27"/>
      <c r="F837" s="135"/>
      <c r="G837" s="27"/>
      <c r="H837" s="136"/>
      <c r="I837" s="136"/>
      <c r="J837" s="136"/>
      <c r="K837" s="136"/>
      <c r="L837" s="136"/>
      <c r="M837" s="136"/>
      <c r="N837" s="136"/>
      <c r="O837" s="136"/>
      <c r="P837" s="136"/>
      <c r="Q837" s="27"/>
      <c r="R837" s="136"/>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row>
    <row r="838" spans="1:44" ht="15.75" customHeight="1">
      <c r="A838" s="27"/>
      <c r="B838" s="27"/>
      <c r="C838" s="135"/>
      <c r="D838" s="27"/>
      <c r="E838" s="27"/>
      <c r="F838" s="135"/>
      <c r="G838" s="27"/>
      <c r="H838" s="136"/>
      <c r="I838" s="136"/>
      <c r="J838" s="136"/>
      <c r="K838" s="136"/>
      <c r="L838" s="136"/>
      <c r="M838" s="136"/>
      <c r="N838" s="136"/>
      <c r="O838" s="136"/>
      <c r="P838" s="136"/>
      <c r="Q838" s="27"/>
      <c r="R838" s="136"/>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row>
    <row r="839" spans="1:44" ht="15.75" customHeight="1">
      <c r="A839" s="27"/>
      <c r="B839" s="27"/>
      <c r="C839" s="135"/>
      <c r="D839" s="27"/>
      <c r="E839" s="27"/>
      <c r="F839" s="135"/>
      <c r="G839" s="27"/>
      <c r="H839" s="136"/>
      <c r="I839" s="136"/>
      <c r="J839" s="136"/>
      <c r="K839" s="136"/>
      <c r="L839" s="136"/>
      <c r="M839" s="136"/>
      <c r="N839" s="136"/>
      <c r="O839" s="136"/>
      <c r="P839" s="136"/>
      <c r="Q839" s="27"/>
      <c r="R839" s="136"/>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row>
    <row r="840" spans="1:44" ht="15.75" customHeight="1">
      <c r="A840" s="27"/>
      <c r="B840" s="27"/>
      <c r="C840" s="135"/>
      <c r="D840" s="27"/>
      <c r="E840" s="27"/>
      <c r="F840" s="135"/>
      <c r="G840" s="27"/>
      <c r="H840" s="136"/>
      <c r="I840" s="136"/>
      <c r="J840" s="136"/>
      <c r="K840" s="136"/>
      <c r="L840" s="136"/>
      <c r="M840" s="136"/>
      <c r="N840" s="136"/>
      <c r="O840" s="136"/>
      <c r="P840" s="136"/>
      <c r="Q840" s="27"/>
      <c r="R840" s="136"/>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row>
    <row r="841" spans="1:44" ht="15.75" customHeight="1">
      <c r="A841" s="27"/>
      <c r="B841" s="27"/>
      <c r="C841" s="135"/>
      <c r="D841" s="27"/>
      <c r="E841" s="27"/>
      <c r="F841" s="135"/>
      <c r="G841" s="27"/>
      <c r="H841" s="136"/>
      <c r="I841" s="136"/>
      <c r="J841" s="136"/>
      <c r="K841" s="136"/>
      <c r="L841" s="136"/>
      <c r="M841" s="136"/>
      <c r="N841" s="136"/>
      <c r="O841" s="136"/>
      <c r="P841" s="136"/>
      <c r="Q841" s="27"/>
      <c r="R841" s="136"/>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row>
    <row r="842" spans="1:44" ht="15.75" customHeight="1">
      <c r="A842" s="27"/>
      <c r="B842" s="27"/>
      <c r="C842" s="135"/>
      <c r="D842" s="27"/>
      <c r="E842" s="27"/>
      <c r="F842" s="135"/>
      <c r="G842" s="27"/>
      <c r="H842" s="136"/>
      <c r="I842" s="136"/>
      <c r="J842" s="136"/>
      <c r="K842" s="136"/>
      <c r="L842" s="136"/>
      <c r="M842" s="136"/>
      <c r="N842" s="136"/>
      <c r="O842" s="136"/>
      <c r="P842" s="136"/>
      <c r="Q842" s="27"/>
      <c r="R842" s="136"/>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row>
    <row r="843" spans="1:44" ht="15.75" customHeight="1">
      <c r="A843" s="27"/>
      <c r="B843" s="27"/>
      <c r="C843" s="135"/>
      <c r="D843" s="27"/>
      <c r="E843" s="27"/>
      <c r="F843" s="135"/>
      <c r="G843" s="27"/>
      <c r="H843" s="136"/>
      <c r="I843" s="136"/>
      <c r="J843" s="136"/>
      <c r="K843" s="136"/>
      <c r="L843" s="136"/>
      <c r="M843" s="136"/>
      <c r="N843" s="136"/>
      <c r="O843" s="136"/>
      <c r="P843" s="136"/>
      <c r="Q843" s="27"/>
      <c r="R843" s="136"/>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row>
    <row r="844" spans="1:44" ht="15.75" customHeight="1">
      <c r="A844" s="27"/>
      <c r="B844" s="27"/>
      <c r="C844" s="135"/>
      <c r="D844" s="27"/>
      <c r="E844" s="27"/>
      <c r="F844" s="135"/>
      <c r="G844" s="27"/>
      <c r="H844" s="136"/>
      <c r="I844" s="136"/>
      <c r="J844" s="136"/>
      <c r="K844" s="136"/>
      <c r="L844" s="136"/>
      <c r="M844" s="136"/>
      <c r="N844" s="136"/>
      <c r="O844" s="136"/>
      <c r="P844" s="136"/>
      <c r="Q844" s="27"/>
      <c r="R844" s="136"/>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row>
    <row r="845" spans="1:44" ht="15.75" customHeight="1">
      <c r="A845" s="27"/>
      <c r="B845" s="27"/>
      <c r="C845" s="135"/>
      <c r="D845" s="27"/>
      <c r="E845" s="27"/>
      <c r="F845" s="135"/>
      <c r="G845" s="27"/>
      <c r="H845" s="136"/>
      <c r="I845" s="136"/>
      <c r="J845" s="136"/>
      <c r="K845" s="136"/>
      <c r="L845" s="136"/>
      <c r="M845" s="136"/>
      <c r="N845" s="136"/>
      <c r="O845" s="136"/>
      <c r="P845" s="136"/>
      <c r="Q845" s="27"/>
      <c r="R845" s="136"/>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row>
    <row r="846" spans="1:44" ht="15.75" customHeight="1">
      <c r="A846" s="27"/>
      <c r="B846" s="27"/>
      <c r="C846" s="135"/>
      <c r="D846" s="27"/>
      <c r="E846" s="27"/>
      <c r="F846" s="135"/>
      <c r="G846" s="27"/>
      <c r="H846" s="136"/>
      <c r="I846" s="136"/>
      <c r="J846" s="136"/>
      <c r="K846" s="136"/>
      <c r="L846" s="136"/>
      <c r="M846" s="136"/>
      <c r="N846" s="136"/>
      <c r="O846" s="136"/>
      <c r="P846" s="136"/>
      <c r="Q846" s="27"/>
      <c r="R846" s="136"/>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row>
    <row r="847" spans="1:44" ht="15.75" customHeight="1">
      <c r="A847" s="27"/>
      <c r="B847" s="27"/>
      <c r="C847" s="135"/>
      <c r="D847" s="27"/>
      <c r="E847" s="27"/>
      <c r="F847" s="135"/>
      <c r="G847" s="27"/>
      <c r="H847" s="136"/>
      <c r="I847" s="136"/>
      <c r="J847" s="136"/>
      <c r="K847" s="136"/>
      <c r="L847" s="136"/>
      <c r="M847" s="136"/>
      <c r="N847" s="136"/>
      <c r="O847" s="136"/>
      <c r="P847" s="136"/>
      <c r="Q847" s="27"/>
      <c r="R847" s="136"/>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row>
    <row r="848" spans="1:44" ht="15.75" customHeight="1">
      <c r="A848" s="27"/>
      <c r="B848" s="27"/>
      <c r="C848" s="135"/>
      <c r="D848" s="27"/>
      <c r="E848" s="27"/>
      <c r="F848" s="135"/>
      <c r="G848" s="27"/>
      <c r="H848" s="136"/>
      <c r="I848" s="136"/>
      <c r="J848" s="136"/>
      <c r="K848" s="136"/>
      <c r="L848" s="136"/>
      <c r="M848" s="136"/>
      <c r="N848" s="136"/>
      <c r="O848" s="136"/>
      <c r="P848" s="136"/>
      <c r="Q848" s="27"/>
      <c r="R848" s="136"/>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row>
    <row r="849" spans="1:44" ht="15.75" customHeight="1">
      <c r="A849" s="27"/>
      <c r="B849" s="27"/>
      <c r="C849" s="135"/>
      <c r="D849" s="27"/>
      <c r="E849" s="27"/>
      <c r="F849" s="135"/>
      <c r="G849" s="27"/>
      <c r="H849" s="136"/>
      <c r="I849" s="136"/>
      <c r="J849" s="136"/>
      <c r="K849" s="136"/>
      <c r="L849" s="136"/>
      <c r="M849" s="136"/>
      <c r="N849" s="136"/>
      <c r="O849" s="136"/>
      <c r="P849" s="136"/>
      <c r="Q849" s="27"/>
      <c r="R849" s="136"/>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row>
    <row r="850" spans="1:44" ht="15.75" customHeight="1">
      <c r="A850" s="27"/>
      <c r="B850" s="27"/>
      <c r="C850" s="135"/>
      <c r="D850" s="27"/>
      <c r="E850" s="27"/>
      <c r="F850" s="135"/>
      <c r="G850" s="27"/>
      <c r="H850" s="136"/>
      <c r="I850" s="136"/>
      <c r="J850" s="136"/>
      <c r="K850" s="136"/>
      <c r="L850" s="136"/>
      <c r="M850" s="136"/>
      <c r="N850" s="136"/>
      <c r="O850" s="136"/>
      <c r="P850" s="136"/>
      <c r="Q850" s="27"/>
      <c r="R850" s="136"/>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row>
    <row r="851" spans="1:44" ht="15.75" customHeight="1">
      <c r="A851" s="27"/>
      <c r="B851" s="27"/>
      <c r="C851" s="135"/>
      <c r="D851" s="27"/>
      <c r="E851" s="27"/>
      <c r="F851" s="135"/>
      <c r="G851" s="27"/>
      <c r="H851" s="136"/>
      <c r="I851" s="136"/>
      <c r="J851" s="136"/>
      <c r="K851" s="136"/>
      <c r="L851" s="136"/>
      <c r="M851" s="136"/>
      <c r="N851" s="136"/>
      <c r="O851" s="136"/>
      <c r="P851" s="136"/>
      <c r="Q851" s="27"/>
      <c r="R851" s="136"/>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row>
    <row r="852" spans="1:44" ht="15.75" customHeight="1">
      <c r="A852" s="27"/>
      <c r="B852" s="27"/>
      <c r="C852" s="135"/>
      <c r="D852" s="27"/>
      <c r="E852" s="27"/>
      <c r="F852" s="135"/>
      <c r="G852" s="27"/>
      <c r="H852" s="136"/>
      <c r="I852" s="136"/>
      <c r="J852" s="136"/>
      <c r="K852" s="136"/>
      <c r="L852" s="136"/>
      <c r="M852" s="136"/>
      <c r="N852" s="136"/>
      <c r="O852" s="136"/>
      <c r="P852" s="136"/>
      <c r="Q852" s="27"/>
      <c r="R852" s="136"/>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row>
    <row r="853" spans="1:44" ht="15.75" customHeight="1">
      <c r="A853" s="27"/>
      <c r="B853" s="27"/>
      <c r="C853" s="135"/>
      <c r="D853" s="27"/>
      <c r="E853" s="27"/>
      <c r="F853" s="135"/>
      <c r="G853" s="27"/>
      <c r="H853" s="136"/>
      <c r="I853" s="136"/>
      <c r="J853" s="136"/>
      <c r="K853" s="136"/>
      <c r="L853" s="136"/>
      <c r="M853" s="136"/>
      <c r="N853" s="136"/>
      <c r="O853" s="136"/>
      <c r="P853" s="136"/>
      <c r="Q853" s="27"/>
      <c r="R853" s="136"/>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row>
    <row r="854" spans="1:44" ht="15.75" customHeight="1">
      <c r="A854" s="27"/>
      <c r="B854" s="27"/>
      <c r="C854" s="135"/>
      <c r="D854" s="27"/>
      <c r="E854" s="27"/>
      <c r="F854" s="135"/>
      <c r="G854" s="27"/>
      <c r="H854" s="136"/>
      <c r="I854" s="136"/>
      <c r="J854" s="136"/>
      <c r="K854" s="136"/>
      <c r="L854" s="136"/>
      <c r="M854" s="136"/>
      <c r="N854" s="136"/>
      <c r="O854" s="136"/>
      <c r="P854" s="136"/>
      <c r="Q854" s="27"/>
      <c r="R854" s="136"/>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row>
    <row r="855" spans="1:44" ht="15.75" customHeight="1">
      <c r="A855" s="27"/>
      <c r="B855" s="27"/>
      <c r="C855" s="135"/>
      <c r="D855" s="27"/>
      <c r="E855" s="27"/>
      <c r="F855" s="135"/>
      <c r="G855" s="27"/>
      <c r="H855" s="136"/>
      <c r="I855" s="136"/>
      <c r="J855" s="136"/>
      <c r="K855" s="136"/>
      <c r="L855" s="136"/>
      <c r="M855" s="136"/>
      <c r="N855" s="136"/>
      <c r="O855" s="136"/>
      <c r="P855" s="136"/>
      <c r="Q855" s="27"/>
      <c r="R855" s="136"/>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row>
    <row r="856" spans="1:44" ht="15.75" customHeight="1">
      <c r="A856" s="27"/>
      <c r="B856" s="27"/>
      <c r="C856" s="135"/>
      <c r="D856" s="27"/>
      <c r="E856" s="27"/>
      <c r="F856" s="135"/>
      <c r="G856" s="27"/>
      <c r="H856" s="136"/>
      <c r="I856" s="136"/>
      <c r="J856" s="136"/>
      <c r="K856" s="136"/>
      <c r="L856" s="136"/>
      <c r="M856" s="136"/>
      <c r="N856" s="136"/>
      <c r="O856" s="136"/>
      <c r="P856" s="136"/>
      <c r="Q856" s="27"/>
      <c r="R856" s="136"/>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row>
    <row r="857" spans="1:44" ht="15.75" customHeight="1">
      <c r="A857" s="27"/>
      <c r="B857" s="27"/>
      <c r="C857" s="135"/>
      <c r="D857" s="27"/>
      <c r="E857" s="27"/>
      <c r="F857" s="135"/>
      <c r="G857" s="27"/>
      <c r="H857" s="136"/>
      <c r="I857" s="136"/>
      <c r="J857" s="136"/>
      <c r="K857" s="136"/>
      <c r="L857" s="136"/>
      <c r="M857" s="136"/>
      <c r="N857" s="136"/>
      <c r="O857" s="136"/>
      <c r="P857" s="136"/>
      <c r="Q857" s="27"/>
      <c r="R857" s="136"/>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row>
    <row r="858" spans="1:44" ht="15.75" customHeight="1">
      <c r="A858" s="27"/>
      <c r="B858" s="27"/>
      <c r="C858" s="135"/>
      <c r="D858" s="27"/>
      <c r="E858" s="27"/>
      <c r="F858" s="135"/>
      <c r="G858" s="27"/>
      <c r="H858" s="136"/>
      <c r="I858" s="136"/>
      <c r="J858" s="136"/>
      <c r="K858" s="136"/>
      <c r="L858" s="136"/>
      <c r="M858" s="136"/>
      <c r="N858" s="136"/>
      <c r="O858" s="136"/>
      <c r="P858" s="136"/>
      <c r="Q858" s="27"/>
      <c r="R858" s="136"/>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row>
    <row r="859" spans="1:44" ht="15.75" customHeight="1">
      <c r="A859" s="27"/>
      <c r="B859" s="27"/>
      <c r="C859" s="135"/>
      <c r="D859" s="27"/>
      <c r="E859" s="27"/>
      <c r="F859" s="135"/>
      <c r="G859" s="27"/>
      <c r="H859" s="136"/>
      <c r="I859" s="136"/>
      <c r="J859" s="136"/>
      <c r="K859" s="136"/>
      <c r="L859" s="136"/>
      <c r="M859" s="136"/>
      <c r="N859" s="136"/>
      <c r="O859" s="136"/>
      <c r="P859" s="136"/>
      <c r="Q859" s="27"/>
      <c r="R859" s="136"/>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row>
    <row r="860" spans="1:44" ht="15.75" customHeight="1">
      <c r="A860" s="27"/>
      <c r="B860" s="27"/>
      <c r="C860" s="135"/>
      <c r="D860" s="27"/>
      <c r="E860" s="27"/>
      <c r="F860" s="135"/>
      <c r="G860" s="27"/>
      <c r="H860" s="136"/>
      <c r="I860" s="136"/>
      <c r="J860" s="136"/>
      <c r="K860" s="136"/>
      <c r="L860" s="136"/>
      <c r="M860" s="136"/>
      <c r="N860" s="136"/>
      <c r="O860" s="136"/>
      <c r="P860" s="136"/>
      <c r="Q860" s="27"/>
      <c r="R860" s="136"/>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row>
    <row r="861" spans="1:44" ht="15.75" customHeight="1">
      <c r="A861" s="27"/>
      <c r="B861" s="27"/>
      <c r="C861" s="135"/>
      <c r="D861" s="27"/>
      <c r="E861" s="27"/>
      <c r="F861" s="135"/>
      <c r="G861" s="27"/>
      <c r="H861" s="136"/>
      <c r="I861" s="136"/>
      <c r="J861" s="136"/>
      <c r="K861" s="136"/>
      <c r="L861" s="136"/>
      <c r="M861" s="136"/>
      <c r="N861" s="136"/>
      <c r="O861" s="136"/>
      <c r="P861" s="136"/>
      <c r="Q861" s="27"/>
      <c r="R861" s="136"/>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row>
    <row r="862" spans="1:44" ht="15.75" customHeight="1">
      <c r="A862" s="27"/>
      <c r="B862" s="27"/>
      <c r="C862" s="135"/>
      <c r="D862" s="27"/>
      <c r="E862" s="27"/>
      <c r="F862" s="135"/>
      <c r="G862" s="27"/>
      <c r="H862" s="136"/>
      <c r="I862" s="136"/>
      <c r="J862" s="136"/>
      <c r="K862" s="136"/>
      <c r="L862" s="136"/>
      <c r="M862" s="136"/>
      <c r="N862" s="136"/>
      <c r="O862" s="136"/>
      <c r="P862" s="136"/>
      <c r="Q862" s="27"/>
      <c r="R862" s="136"/>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row>
    <row r="863" spans="1:44" ht="15.75" customHeight="1">
      <c r="A863" s="27"/>
      <c r="B863" s="27"/>
      <c r="C863" s="135"/>
      <c r="D863" s="27"/>
      <c r="E863" s="27"/>
      <c r="F863" s="135"/>
      <c r="G863" s="27"/>
      <c r="H863" s="136"/>
      <c r="I863" s="136"/>
      <c r="J863" s="136"/>
      <c r="K863" s="136"/>
      <c r="L863" s="136"/>
      <c r="M863" s="136"/>
      <c r="N863" s="136"/>
      <c r="O863" s="136"/>
      <c r="P863" s="136"/>
      <c r="Q863" s="27"/>
      <c r="R863" s="136"/>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row>
    <row r="864" spans="1:44" ht="15.75" customHeight="1">
      <c r="A864" s="27"/>
      <c r="B864" s="27"/>
      <c r="C864" s="135"/>
      <c r="D864" s="27"/>
      <c r="E864" s="27"/>
      <c r="F864" s="135"/>
      <c r="G864" s="27"/>
      <c r="H864" s="136"/>
      <c r="I864" s="136"/>
      <c r="J864" s="136"/>
      <c r="K864" s="136"/>
      <c r="L864" s="136"/>
      <c r="M864" s="136"/>
      <c r="N864" s="136"/>
      <c r="O864" s="136"/>
      <c r="P864" s="136"/>
      <c r="Q864" s="27"/>
      <c r="R864" s="136"/>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row>
    <row r="865" spans="1:44" ht="15.75" customHeight="1">
      <c r="A865" s="27"/>
      <c r="B865" s="27"/>
      <c r="C865" s="135"/>
      <c r="D865" s="27"/>
      <c r="E865" s="27"/>
      <c r="F865" s="135"/>
      <c r="G865" s="27"/>
      <c r="H865" s="136"/>
      <c r="I865" s="136"/>
      <c r="J865" s="136"/>
      <c r="K865" s="136"/>
      <c r="L865" s="136"/>
      <c r="M865" s="136"/>
      <c r="N865" s="136"/>
      <c r="O865" s="136"/>
      <c r="P865" s="136"/>
      <c r="Q865" s="27"/>
      <c r="R865" s="136"/>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row>
    <row r="866" spans="1:44" ht="15.75" customHeight="1">
      <c r="A866" s="27"/>
      <c r="B866" s="27"/>
      <c r="C866" s="135"/>
      <c r="D866" s="27"/>
      <c r="E866" s="27"/>
      <c r="F866" s="135"/>
      <c r="G866" s="27"/>
      <c r="H866" s="136"/>
      <c r="I866" s="136"/>
      <c r="J866" s="136"/>
      <c r="K866" s="136"/>
      <c r="L866" s="136"/>
      <c r="M866" s="136"/>
      <c r="N866" s="136"/>
      <c r="O866" s="136"/>
      <c r="P866" s="136"/>
      <c r="Q866" s="27"/>
      <c r="R866" s="136"/>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row>
    <row r="867" spans="1:44" ht="15.75" customHeight="1">
      <c r="A867" s="27"/>
      <c r="B867" s="27"/>
      <c r="C867" s="135"/>
      <c r="D867" s="27"/>
      <c r="E867" s="27"/>
      <c r="F867" s="135"/>
      <c r="G867" s="27"/>
      <c r="H867" s="136"/>
      <c r="I867" s="136"/>
      <c r="J867" s="136"/>
      <c r="K867" s="136"/>
      <c r="L867" s="136"/>
      <c r="M867" s="136"/>
      <c r="N867" s="136"/>
      <c r="O867" s="136"/>
      <c r="P867" s="136"/>
      <c r="Q867" s="27"/>
      <c r="R867" s="136"/>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row>
    <row r="868" spans="1:44" ht="15.75" customHeight="1">
      <c r="A868" s="27"/>
      <c r="B868" s="27"/>
      <c r="C868" s="135"/>
      <c r="D868" s="27"/>
      <c r="E868" s="27"/>
      <c r="F868" s="135"/>
      <c r="G868" s="27"/>
      <c r="H868" s="136"/>
      <c r="I868" s="136"/>
      <c r="J868" s="136"/>
      <c r="K868" s="136"/>
      <c r="L868" s="136"/>
      <c r="M868" s="136"/>
      <c r="N868" s="136"/>
      <c r="O868" s="136"/>
      <c r="P868" s="136"/>
      <c r="Q868" s="27"/>
      <c r="R868" s="136"/>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row>
    <row r="869" spans="1:44" ht="15.75" customHeight="1">
      <c r="A869" s="27"/>
      <c r="B869" s="27"/>
      <c r="C869" s="135"/>
      <c r="D869" s="27"/>
      <c r="E869" s="27"/>
      <c r="F869" s="135"/>
      <c r="G869" s="27"/>
      <c r="H869" s="136"/>
      <c r="I869" s="136"/>
      <c r="J869" s="136"/>
      <c r="K869" s="136"/>
      <c r="L869" s="136"/>
      <c r="M869" s="136"/>
      <c r="N869" s="136"/>
      <c r="O869" s="136"/>
      <c r="P869" s="136"/>
      <c r="Q869" s="27"/>
      <c r="R869" s="136"/>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row>
    <row r="870" spans="1:44" ht="15.75" customHeight="1">
      <c r="A870" s="27"/>
      <c r="B870" s="27"/>
      <c r="C870" s="135"/>
      <c r="D870" s="27"/>
      <c r="E870" s="27"/>
      <c r="F870" s="135"/>
      <c r="G870" s="27"/>
      <c r="H870" s="136"/>
      <c r="I870" s="136"/>
      <c r="J870" s="136"/>
      <c r="K870" s="136"/>
      <c r="L870" s="136"/>
      <c r="M870" s="136"/>
      <c r="N870" s="136"/>
      <c r="O870" s="136"/>
      <c r="P870" s="136"/>
      <c r="Q870" s="27"/>
      <c r="R870" s="136"/>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row>
    <row r="871" spans="1:44" ht="15.75" customHeight="1">
      <c r="A871" s="27"/>
      <c r="B871" s="27"/>
      <c r="C871" s="135"/>
      <c r="D871" s="27"/>
      <c r="E871" s="27"/>
      <c r="F871" s="135"/>
      <c r="G871" s="27"/>
      <c r="H871" s="136"/>
      <c r="I871" s="136"/>
      <c r="J871" s="136"/>
      <c r="K871" s="136"/>
      <c r="L871" s="136"/>
      <c r="M871" s="136"/>
      <c r="N871" s="136"/>
      <c r="O871" s="136"/>
      <c r="P871" s="136"/>
      <c r="Q871" s="27"/>
      <c r="R871" s="136"/>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row>
    <row r="872" spans="1:44" ht="15.75" customHeight="1">
      <c r="A872" s="27"/>
      <c r="B872" s="27"/>
      <c r="C872" s="135"/>
      <c r="D872" s="27"/>
      <c r="E872" s="27"/>
      <c r="F872" s="135"/>
      <c r="G872" s="27"/>
      <c r="H872" s="136"/>
      <c r="I872" s="136"/>
      <c r="J872" s="136"/>
      <c r="K872" s="136"/>
      <c r="L872" s="136"/>
      <c r="M872" s="136"/>
      <c r="N872" s="136"/>
      <c r="O872" s="136"/>
      <c r="P872" s="136"/>
      <c r="Q872" s="27"/>
      <c r="R872" s="136"/>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row>
    <row r="873" spans="1:44" ht="15.75" customHeight="1">
      <c r="A873" s="27"/>
      <c r="B873" s="27"/>
      <c r="C873" s="135"/>
      <c r="D873" s="27"/>
      <c r="E873" s="27"/>
      <c r="F873" s="135"/>
      <c r="G873" s="27"/>
      <c r="H873" s="136"/>
      <c r="I873" s="136"/>
      <c r="J873" s="136"/>
      <c r="K873" s="136"/>
      <c r="L873" s="136"/>
      <c r="M873" s="136"/>
      <c r="N873" s="136"/>
      <c r="O873" s="136"/>
      <c r="P873" s="136"/>
      <c r="Q873" s="27"/>
      <c r="R873" s="136"/>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row>
    <row r="874" spans="1:44" ht="15.75" customHeight="1">
      <c r="A874" s="27"/>
      <c r="B874" s="27"/>
      <c r="C874" s="135"/>
      <c r="D874" s="27"/>
      <c r="E874" s="27"/>
      <c r="F874" s="135"/>
      <c r="G874" s="27"/>
      <c r="H874" s="136"/>
      <c r="I874" s="136"/>
      <c r="J874" s="136"/>
      <c r="K874" s="136"/>
      <c r="L874" s="136"/>
      <c r="M874" s="136"/>
      <c r="N874" s="136"/>
      <c r="O874" s="136"/>
      <c r="P874" s="136"/>
      <c r="Q874" s="27"/>
      <c r="R874" s="136"/>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row>
    <row r="875" spans="1:44" ht="15.75" customHeight="1">
      <c r="A875" s="27"/>
      <c r="B875" s="27"/>
      <c r="C875" s="135"/>
      <c r="D875" s="27"/>
      <c r="E875" s="27"/>
      <c r="F875" s="135"/>
      <c r="G875" s="27"/>
      <c r="H875" s="136"/>
      <c r="I875" s="136"/>
      <c r="J875" s="136"/>
      <c r="K875" s="136"/>
      <c r="L875" s="136"/>
      <c r="M875" s="136"/>
      <c r="N875" s="136"/>
      <c r="O875" s="136"/>
      <c r="P875" s="136"/>
      <c r="Q875" s="27"/>
      <c r="R875" s="136"/>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row>
    <row r="876" spans="1:44" ht="15.75" customHeight="1">
      <c r="A876" s="27"/>
      <c r="B876" s="27"/>
      <c r="C876" s="135"/>
      <c r="D876" s="27"/>
      <c r="E876" s="27"/>
      <c r="F876" s="135"/>
      <c r="G876" s="27"/>
      <c r="H876" s="136"/>
      <c r="I876" s="136"/>
      <c r="J876" s="136"/>
      <c r="K876" s="136"/>
      <c r="L876" s="136"/>
      <c r="M876" s="136"/>
      <c r="N876" s="136"/>
      <c r="O876" s="136"/>
      <c r="P876" s="136"/>
      <c r="Q876" s="27"/>
      <c r="R876" s="136"/>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row>
    <row r="877" spans="1:44" ht="15.75" customHeight="1">
      <c r="A877" s="27"/>
      <c r="B877" s="27"/>
      <c r="C877" s="135"/>
      <c r="D877" s="27"/>
      <c r="E877" s="27"/>
      <c r="F877" s="135"/>
      <c r="G877" s="27"/>
      <c r="H877" s="136"/>
      <c r="I877" s="136"/>
      <c r="J877" s="136"/>
      <c r="K877" s="136"/>
      <c r="L877" s="136"/>
      <c r="M877" s="136"/>
      <c r="N877" s="136"/>
      <c r="O877" s="136"/>
      <c r="P877" s="136"/>
      <c r="Q877" s="27"/>
      <c r="R877" s="136"/>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row>
    <row r="878" spans="1:44" ht="15.75" customHeight="1">
      <c r="A878" s="27"/>
      <c r="B878" s="27"/>
      <c r="C878" s="135"/>
      <c r="D878" s="27"/>
      <c r="E878" s="27"/>
      <c r="F878" s="135"/>
      <c r="G878" s="27"/>
      <c r="H878" s="136"/>
      <c r="I878" s="136"/>
      <c r="J878" s="136"/>
      <c r="K878" s="136"/>
      <c r="L878" s="136"/>
      <c r="M878" s="136"/>
      <c r="N878" s="136"/>
      <c r="O878" s="136"/>
      <c r="P878" s="136"/>
      <c r="Q878" s="27"/>
      <c r="R878" s="136"/>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row>
    <row r="879" spans="1:44" ht="15.75" customHeight="1">
      <c r="A879" s="27"/>
      <c r="B879" s="27"/>
      <c r="C879" s="135"/>
      <c r="D879" s="27"/>
      <c r="E879" s="27"/>
      <c r="F879" s="135"/>
      <c r="G879" s="27"/>
      <c r="H879" s="136"/>
      <c r="I879" s="136"/>
      <c r="J879" s="136"/>
      <c r="K879" s="136"/>
      <c r="L879" s="136"/>
      <c r="M879" s="136"/>
      <c r="N879" s="136"/>
      <c r="O879" s="136"/>
      <c r="P879" s="136"/>
      <c r="Q879" s="27"/>
      <c r="R879" s="136"/>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row>
    <row r="880" spans="1:44" ht="15.75" customHeight="1">
      <c r="A880" s="27"/>
      <c r="B880" s="27"/>
      <c r="C880" s="135"/>
      <c r="D880" s="27"/>
      <c r="E880" s="27"/>
      <c r="F880" s="135"/>
      <c r="G880" s="27"/>
      <c r="H880" s="136"/>
      <c r="I880" s="136"/>
      <c r="J880" s="136"/>
      <c r="K880" s="136"/>
      <c r="L880" s="136"/>
      <c r="M880" s="136"/>
      <c r="N880" s="136"/>
      <c r="O880" s="136"/>
      <c r="P880" s="136"/>
      <c r="Q880" s="27"/>
      <c r="R880" s="136"/>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row>
    <row r="881" spans="1:44" ht="15.75" customHeight="1">
      <c r="A881" s="27"/>
      <c r="B881" s="27"/>
      <c r="C881" s="135"/>
      <c r="D881" s="27"/>
      <c r="E881" s="27"/>
      <c r="F881" s="135"/>
      <c r="G881" s="27"/>
      <c r="H881" s="136"/>
      <c r="I881" s="136"/>
      <c r="J881" s="136"/>
      <c r="K881" s="136"/>
      <c r="L881" s="136"/>
      <c r="M881" s="136"/>
      <c r="N881" s="136"/>
      <c r="O881" s="136"/>
      <c r="P881" s="136"/>
      <c r="Q881" s="27"/>
      <c r="R881" s="136"/>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row>
    <row r="882" spans="1:44" ht="15.75" customHeight="1">
      <c r="A882" s="27"/>
      <c r="B882" s="27"/>
      <c r="C882" s="135"/>
      <c r="D882" s="27"/>
      <c r="E882" s="27"/>
      <c r="F882" s="135"/>
      <c r="G882" s="27"/>
      <c r="H882" s="136"/>
      <c r="I882" s="136"/>
      <c r="J882" s="136"/>
      <c r="K882" s="136"/>
      <c r="L882" s="136"/>
      <c r="M882" s="136"/>
      <c r="N882" s="136"/>
      <c r="O882" s="136"/>
      <c r="P882" s="136"/>
      <c r="Q882" s="27"/>
      <c r="R882" s="136"/>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row>
    <row r="883" spans="1:44" ht="15.75" customHeight="1">
      <c r="A883" s="27"/>
      <c r="B883" s="27"/>
      <c r="C883" s="135"/>
      <c r="D883" s="27"/>
      <c r="E883" s="27"/>
      <c r="F883" s="135"/>
      <c r="G883" s="27"/>
      <c r="H883" s="136"/>
      <c r="I883" s="136"/>
      <c r="J883" s="136"/>
      <c r="K883" s="136"/>
      <c r="L883" s="136"/>
      <c r="M883" s="136"/>
      <c r="N883" s="136"/>
      <c r="O883" s="136"/>
      <c r="P883" s="136"/>
      <c r="Q883" s="27"/>
      <c r="R883" s="136"/>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row>
    <row r="884" spans="1:44" ht="15.75" customHeight="1">
      <c r="A884" s="27"/>
      <c r="B884" s="27"/>
      <c r="C884" s="135"/>
      <c r="D884" s="27"/>
      <c r="E884" s="27"/>
      <c r="F884" s="135"/>
      <c r="G884" s="27"/>
      <c r="H884" s="136"/>
      <c r="I884" s="136"/>
      <c r="J884" s="136"/>
      <c r="K884" s="136"/>
      <c r="L884" s="136"/>
      <c r="M884" s="136"/>
      <c r="N884" s="136"/>
      <c r="O884" s="136"/>
      <c r="P884" s="136"/>
      <c r="Q884" s="27"/>
      <c r="R884" s="136"/>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row>
    <row r="885" spans="1:44" ht="15.75" customHeight="1">
      <c r="A885" s="27"/>
      <c r="B885" s="27"/>
      <c r="C885" s="135"/>
      <c r="D885" s="27"/>
      <c r="E885" s="27"/>
      <c r="F885" s="135"/>
      <c r="G885" s="27"/>
      <c r="H885" s="136"/>
      <c r="I885" s="136"/>
      <c r="J885" s="136"/>
      <c r="K885" s="136"/>
      <c r="L885" s="136"/>
      <c r="M885" s="136"/>
      <c r="N885" s="136"/>
      <c r="O885" s="136"/>
      <c r="P885" s="136"/>
      <c r="Q885" s="27"/>
      <c r="R885" s="136"/>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row>
    <row r="886" spans="1:44" ht="15.75" customHeight="1">
      <c r="A886" s="27"/>
      <c r="B886" s="27"/>
      <c r="C886" s="135"/>
      <c r="D886" s="27"/>
      <c r="E886" s="27"/>
      <c r="F886" s="135"/>
      <c r="G886" s="27"/>
      <c r="H886" s="136"/>
      <c r="I886" s="136"/>
      <c r="J886" s="136"/>
      <c r="K886" s="136"/>
      <c r="L886" s="136"/>
      <c r="M886" s="136"/>
      <c r="N886" s="136"/>
      <c r="O886" s="136"/>
      <c r="P886" s="136"/>
      <c r="Q886" s="27"/>
      <c r="R886" s="136"/>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row>
    <row r="887" spans="1:44" ht="15.75" customHeight="1">
      <c r="A887" s="27"/>
      <c r="B887" s="27"/>
      <c r="C887" s="135"/>
      <c r="D887" s="27"/>
      <c r="E887" s="27"/>
      <c r="F887" s="135"/>
      <c r="G887" s="27"/>
      <c r="H887" s="136"/>
      <c r="I887" s="136"/>
      <c r="J887" s="136"/>
      <c r="K887" s="136"/>
      <c r="L887" s="136"/>
      <c r="M887" s="136"/>
      <c r="N887" s="136"/>
      <c r="O887" s="136"/>
      <c r="P887" s="136"/>
      <c r="Q887" s="27"/>
      <c r="R887" s="136"/>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row>
    <row r="888" spans="1:44" ht="15.75" customHeight="1">
      <c r="A888" s="27"/>
      <c r="B888" s="27"/>
      <c r="C888" s="135"/>
      <c r="D888" s="27"/>
      <c r="E888" s="27"/>
      <c r="F888" s="135"/>
      <c r="G888" s="27"/>
      <c r="H888" s="136"/>
      <c r="I888" s="136"/>
      <c r="J888" s="136"/>
      <c r="K888" s="136"/>
      <c r="L888" s="136"/>
      <c r="M888" s="136"/>
      <c r="N888" s="136"/>
      <c r="O888" s="136"/>
      <c r="P888" s="136"/>
      <c r="Q888" s="27"/>
      <c r="R888" s="136"/>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row>
    <row r="889" spans="1:44" ht="15.75" customHeight="1">
      <c r="A889" s="27"/>
      <c r="B889" s="27"/>
      <c r="C889" s="135"/>
      <c r="D889" s="27"/>
      <c r="E889" s="27"/>
      <c r="F889" s="135"/>
      <c r="G889" s="27"/>
      <c r="H889" s="136"/>
      <c r="I889" s="136"/>
      <c r="J889" s="136"/>
      <c r="K889" s="136"/>
      <c r="L889" s="136"/>
      <c r="M889" s="136"/>
      <c r="N889" s="136"/>
      <c r="O889" s="136"/>
      <c r="P889" s="136"/>
      <c r="Q889" s="27"/>
      <c r="R889" s="136"/>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row>
    <row r="890" spans="1:44" ht="15.75" customHeight="1">
      <c r="A890" s="27"/>
      <c r="B890" s="27"/>
      <c r="C890" s="135"/>
      <c r="D890" s="27"/>
      <c r="E890" s="27"/>
      <c r="F890" s="135"/>
      <c r="G890" s="27"/>
      <c r="H890" s="136"/>
      <c r="I890" s="136"/>
      <c r="J890" s="136"/>
      <c r="K890" s="136"/>
      <c r="L890" s="136"/>
      <c r="M890" s="136"/>
      <c r="N890" s="136"/>
      <c r="O890" s="136"/>
      <c r="P890" s="136"/>
      <c r="Q890" s="27"/>
      <c r="R890" s="136"/>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row>
    <row r="891" spans="1:44" ht="15.75" customHeight="1">
      <c r="A891" s="27"/>
      <c r="B891" s="27"/>
      <c r="C891" s="135"/>
      <c r="D891" s="27"/>
      <c r="E891" s="27"/>
      <c r="F891" s="135"/>
      <c r="G891" s="27"/>
      <c r="H891" s="136"/>
      <c r="I891" s="136"/>
      <c r="J891" s="136"/>
      <c r="K891" s="136"/>
      <c r="L891" s="136"/>
      <c r="M891" s="136"/>
      <c r="N891" s="136"/>
      <c r="O891" s="136"/>
      <c r="P891" s="136"/>
      <c r="Q891" s="27"/>
      <c r="R891" s="136"/>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row>
    <row r="892" spans="1:44" ht="15.75" customHeight="1">
      <c r="A892" s="27"/>
      <c r="B892" s="27"/>
      <c r="C892" s="135"/>
      <c r="D892" s="27"/>
      <c r="E892" s="27"/>
      <c r="F892" s="135"/>
      <c r="G892" s="27"/>
      <c r="H892" s="136"/>
      <c r="I892" s="136"/>
      <c r="J892" s="136"/>
      <c r="K892" s="136"/>
      <c r="L892" s="136"/>
      <c r="M892" s="136"/>
      <c r="N892" s="136"/>
      <c r="O892" s="136"/>
      <c r="P892" s="136"/>
      <c r="Q892" s="27"/>
      <c r="R892" s="136"/>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row>
    <row r="893" spans="1:44" ht="15.75" customHeight="1">
      <c r="A893" s="27"/>
      <c r="B893" s="27"/>
      <c r="C893" s="135"/>
      <c r="D893" s="27"/>
      <c r="E893" s="27"/>
      <c r="F893" s="135"/>
      <c r="G893" s="27"/>
      <c r="H893" s="136"/>
      <c r="I893" s="136"/>
      <c r="J893" s="136"/>
      <c r="K893" s="136"/>
      <c r="L893" s="136"/>
      <c r="M893" s="136"/>
      <c r="N893" s="136"/>
      <c r="O893" s="136"/>
      <c r="P893" s="136"/>
      <c r="Q893" s="27"/>
      <c r="R893" s="136"/>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row>
    <row r="894" spans="1:44" ht="15.75" customHeight="1">
      <c r="A894" s="27"/>
      <c r="B894" s="27"/>
      <c r="C894" s="135"/>
      <c r="D894" s="27"/>
      <c r="E894" s="27"/>
      <c r="F894" s="135"/>
      <c r="G894" s="27"/>
      <c r="H894" s="136"/>
      <c r="I894" s="136"/>
      <c r="J894" s="136"/>
      <c r="K894" s="136"/>
      <c r="L894" s="136"/>
      <c r="M894" s="136"/>
      <c r="N894" s="136"/>
      <c r="O894" s="136"/>
      <c r="P894" s="136"/>
      <c r="Q894" s="27"/>
      <c r="R894" s="136"/>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row>
    <row r="895" spans="1:44" ht="15.75" customHeight="1">
      <c r="A895" s="27"/>
      <c r="B895" s="27"/>
      <c r="C895" s="135"/>
      <c r="D895" s="27"/>
      <c r="E895" s="27"/>
      <c r="F895" s="135"/>
      <c r="G895" s="27"/>
      <c r="H895" s="136"/>
      <c r="I895" s="136"/>
      <c r="J895" s="136"/>
      <c r="K895" s="136"/>
      <c r="L895" s="136"/>
      <c r="M895" s="136"/>
      <c r="N895" s="136"/>
      <c r="O895" s="136"/>
      <c r="P895" s="136"/>
      <c r="Q895" s="27"/>
      <c r="R895" s="136"/>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row>
    <row r="896" spans="1:44" ht="15.75" customHeight="1">
      <c r="A896" s="27"/>
      <c r="B896" s="27"/>
      <c r="C896" s="135"/>
      <c r="D896" s="27"/>
      <c r="E896" s="27"/>
      <c r="F896" s="135"/>
      <c r="G896" s="27"/>
      <c r="H896" s="136"/>
      <c r="I896" s="136"/>
      <c r="J896" s="136"/>
      <c r="K896" s="136"/>
      <c r="L896" s="136"/>
      <c r="M896" s="136"/>
      <c r="N896" s="136"/>
      <c r="O896" s="136"/>
      <c r="P896" s="136"/>
      <c r="Q896" s="27"/>
      <c r="R896" s="136"/>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row>
    <row r="897" spans="1:44" ht="15.75" customHeight="1">
      <c r="A897" s="27"/>
      <c r="B897" s="27"/>
      <c r="C897" s="135"/>
      <c r="D897" s="27"/>
      <c r="E897" s="27"/>
      <c r="F897" s="135"/>
      <c r="G897" s="27"/>
      <c r="H897" s="136"/>
      <c r="I897" s="136"/>
      <c r="J897" s="136"/>
      <c r="K897" s="136"/>
      <c r="L897" s="136"/>
      <c r="M897" s="136"/>
      <c r="N897" s="136"/>
      <c r="O897" s="136"/>
      <c r="P897" s="136"/>
      <c r="Q897" s="27"/>
      <c r="R897" s="136"/>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row>
    <row r="898" spans="1:44" ht="15.75" customHeight="1">
      <c r="A898" s="27"/>
      <c r="B898" s="27"/>
      <c r="C898" s="135"/>
      <c r="D898" s="27"/>
      <c r="E898" s="27"/>
      <c r="F898" s="135"/>
      <c r="G898" s="27"/>
      <c r="H898" s="136"/>
      <c r="I898" s="136"/>
      <c r="J898" s="136"/>
      <c r="K898" s="136"/>
      <c r="L898" s="136"/>
      <c r="M898" s="136"/>
      <c r="N898" s="136"/>
      <c r="O898" s="136"/>
      <c r="P898" s="136"/>
      <c r="Q898" s="27"/>
      <c r="R898" s="136"/>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row>
    <row r="899" spans="1:44" ht="15.75" customHeight="1">
      <c r="A899" s="27"/>
      <c r="B899" s="27"/>
      <c r="C899" s="135"/>
      <c r="D899" s="27"/>
      <c r="E899" s="27"/>
      <c r="F899" s="135"/>
      <c r="G899" s="27"/>
      <c r="H899" s="136"/>
      <c r="I899" s="136"/>
      <c r="J899" s="136"/>
      <c r="K899" s="136"/>
      <c r="L899" s="136"/>
      <c r="M899" s="136"/>
      <c r="N899" s="136"/>
      <c r="O899" s="136"/>
      <c r="P899" s="136"/>
      <c r="Q899" s="27"/>
      <c r="R899" s="136"/>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row>
    <row r="900" spans="1:44" ht="15.75" customHeight="1">
      <c r="A900" s="27"/>
      <c r="B900" s="27"/>
      <c r="C900" s="135"/>
      <c r="D900" s="27"/>
      <c r="E900" s="27"/>
      <c r="F900" s="135"/>
      <c r="G900" s="27"/>
      <c r="H900" s="136"/>
      <c r="I900" s="136"/>
      <c r="J900" s="136"/>
      <c r="K900" s="136"/>
      <c r="L900" s="136"/>
      <c r="M900" s="136"/>
      <c r="N900" s="136"/>
      <c r="O900" s="136"/>
      <c r="P900" s="136"/>
      <c r="Q900" s="27"/>
      <c r="R900" s="136"/>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row>
    <row r="901" spans="1:44" ht="15.75" customHeight="1">
      <c r="A901" s="27"/>
      <c r="B901" s="27"/>
      <c r="C901" s="135"/>
      <c r="D901" s="27"/>
      <c r="E901" s="27"/>
      <c r="F901" s="135"/>
      <c r="G901" s="27"/>
      <c r="H901" s="136"/>
      <c r="I901" s="136"/>
      <c r="J901" s="136"/>
      <c r="K901" s="136"/>
      <c r="L901" s="136"/>
      <c r="M901" s="136"/>
      <c r="N901" s="136"/>
      <c r="O901" s="136"/>
      <c r="P901" s="136"/>
      <c r="Q901" s="27"/>
      <c r="R901" s="136"/>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row>
    <row r="902" spans="1:44" ht="15.75" customHeight="1">
      <c r="A902" s="27"/>
      <c r="B902" s="27"/>
      <c r="C902" s="135"/>
      <c r="D902" s="27"/>
      <c r="E902" s="27"/>
      <c r="F902" s="135"/>
      <c r="G902" s="27"/>
      <c r="H902" s="136"/>
      <c r="I902" s="136"/>
      <c r="J902" s="136"/>
      <c r="K902" s="136"/>
      <c r="L902" s="136"/>
      <c r="M902" s="136"/>
      <c r="N902" s="136"/>
      <c r="O902" s="136"/>
      <c r="P902" s="136"/>
      <c r="Q902" s="27"/>
      <c r="R902" s="136"/>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row>
    <row r="903" spans="1:44" ht="15.75" customHeight="1">
      <c r="A903" s="27"/>
      <c r="B903" s="27"/>
      <c r="C903" s="135"/>
      <c r="D903" s="27"/>
      <c r="E903" s="27"/>
      <c r="F903" s="135"/>
      <c r="G903" s="27"/>
      <c r="H903" s="136"/>
      <c r="I903" s="136"/>
      <c r="J903" s="136"/>
      <c r="K903" s="136"/>
      <c r="L903" s="136"/>
      <c r="M903" s="136"/>
      <c r="N903" s="136"/>
      <c r="O903" s="136"/>
      <c r="P903" s="136"/>
      <c r="Q903" s="27"/>
      <c r="R903" s="136"/>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row>
    <row r="904" spans="1:44" ht="15.75" customHeight="1">
      <c r="A904" s="27"/>
      <c r="B904" s="27"/>
      <c r="C904" s="135"/>
      <c r="D904" s="27"/>
      <c r="E904" s="27"/>
      <c r="F904" s="135"/>
      <c r="G904" s="27"/>
      <c r="H904" s="136"/>
      <c r="I904" s="136"/>
      <c r="J904" s="136"/>
      <c r="K904" s="136"/>
      <c r="L904" s="136"/>
      <c r="M904" s="136"/>
      <c r="N904" s="136"/>
      <c r="O904" s="136"/>
      <c r="P904" s="136"/>
      <c r="Q904" s="27"/>
      <c r="R904" s="136"/>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row>
    <row r="905" spans="1:44" ht="15.75" customHeight="1">
      <c r="A905" s="27"/>
      <c r="B905" s="27"/>
      <c r="C905" s="135"/>
      <c r="D905" s="27"/>
      <c r="E905" s="27"/>
      <c r="F905" s="135"/>
      <c r="G905" s="27"/>
      <c r="H905" s="136"/>
      <c r="I905" s="136"/>
      <c r="J905" s="136"/>
      <c r="K905" s="136"/>
      <c r="L905" s="136"/>
      <c r="M905" s="136"/>
      <c r="N905" s="136"/>
      <c r="O905" s="136"/>
      <c r="P905" s="136"/>
      <c r="Q905" s="27"/>
      <c r="R905" s="136"/>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row>
    <row r="906" spans="1:44" ht="15.75" customHeight="1">
      <c r="A906" s="27"/>
      <c r="B906" s="27"/>
      <c r="C906" s="135"/>
      <c r="D906" s="27"/>
      <c r="E906" s="27"/>
      <c r="F906" s="135"/>
      <c r="G906" s="27"/>
      <c r="H906" s="136"/>
      <c r="I906" s="136"/>
      <c r="J906" s="136"/>
      <c r="K906" s="136"/>
      <c r="L906" s="136"/>
      <c r="M906" s="136"/>
      <c r="N906" s="136"/>
      <c r="O906" s="136"/>
      <c r="P906" s="136"/>
      <c r="Q906" s="27"/>
      <c r="R906" s="136"/>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row>
    <row r="907" spans="1:44" ht="15.75" customHeight="1">
      <c r="A907" s="27"/>
      <c r="B907" s="27"/>
      <c r="C907" s="135"/>
      <c r="D907" s="27"/>
      <c r="E907" s="27"/>
      <c r="F907" s="135"/>
      <c r="G907" s="27"/>
      <c r="H907" s="136"/>
      <c r="I907" s="136"/>
      <c r="J907" s="136"/>
      <c r="K907" s="136"/>
      <c r="L907" s="136"/>
      <c r="M907" s="136"/>
      <c r="N907" s="136"/>
      <c r="O907" s="136"/>
      <c r="P907" s="136"/>
      <c r="Q907" s="27"/>
      <c r="R907" s="136"/>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row>
    <row r="908" spans="1:44" ht="15.75" customHeight="1">
      <c r="A908" s="27"/>
      <c r="B908" s="27"/>
      <c r="C908" s="135"/>
      <c r="D908" s="27"/>
      <c r="E908" s="27"/>
      <c r="F908" s="135"/>
      <c r="G908" s="27"/>
      <c r="H908" s="136"/>
      <c r="I908" s="136"/>
      <c r="J908" s="136"/>
      <c r="K908" s="136"/>
      <c r="L908" s="136"/>
      <c r="M908" s="136"/>
      <c r="N908" s="136"/>
      <c r="O908" s="136"/>
      <c r="P908" s="136"/>
      <c r="Q908" s="27"/>
      <c r="R908" s="136"/>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row>
    <row r="909" spans="1:44" ht="15.75" customHeight="1">
      <c r="A909" s="27"/>
      <c r="B909" s="27"/>
      <c r="C909" s="135"/>
      <c r="D909" s="27"/>
      <c r="E909" s="27"/>
      <c r="F909" s="135"/>
      <c r="G909" s="27"/>
      <c r="H909" s="136"/>
      <c r="I909" s="136"/>
      <c r="J909" s="136"/>
      <c r="K909" s="136"/>
      <c r="L909" s="136"/>
      <c r="M909" s="136"/>
      <c r="N909" s="136"/>
      <c r="O909" s="136"/>
      <c r="P909" s="136"/>
      <c r="Q909" s="27"/>
      <c r="R909" s="136"/>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row>
    <row r="910" spans="1:44" ht="15.75" customHeight="1">
      <c r="A910" s="27"/>
      <c r="B910" s="27"/>
      <c r="C910" s="135"/>
      <c r="D910" s="27"/>
      <c r="E910" s="27"/>
      <c r="F910" s="135"/>
      <c r="G910" s="27"/>
      <c r="H910" s="136"/>
      <c r="I910" s="136"/>
      <c r="J910" s="136"/>
      <c r="K910" s="136"/>
      <c r="L910" s="136"/>
      <c r="M910" s="136"/>
      <c r="N910" s="136"/>
      <c r="O910" s="136"/>
      <c r="P910" s="136"/>
      <c r="Q910" s="27"/>
      <c r="R910" s="136"/>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row>
    <row r="911" spans="1:44" ht="15.75" customHeight="1">
      <c r="A911" s="27"/>
      <c r="B911" s="27"/>
      <c r="C911" s="135"/>
      <c r="D911" s="27"/>
      <c r="E911" s="27"/>
      <c r="F911" s="135"/>
      <c r="G911" s="27"/>
      <c r="H911" s="136"/>
      <c r="I911" s="136"/>
      <c r="J911" s="136"/>
      <c r="K911" s="136"/>
      <c r="L911" s="136"/>
      <c r="M911" s="136"/>
      <c r="N911" s="136"/>
      <c r="O911" s="136"/>
      <c r="P911" s="136"/>
      <c r="Q911" s="27"/>
      <c r="R911" s="136"/>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row>
    <row r="912" spans="1:44" ht="15.75" customHeight="1">
      <c r="A912" s="27"/>
      <c r="B912" s="27"/>
      <c r="C912" s="135"/>
      <c r="D912" s="27"/>
      <c r="E912" s="27"/>
      <c r="F912" s="135"/>
      <c r="G912" s="27"/>
      <c r="H912" s="136"/>
      <c r="I912" s="136"/>
      <c r="J912" s="136"/>
      <c r="K912" s="136"/>
      <c r="L912" s="136"/>
      <c r="M912" s="136"/>
      <c r="N912" s="136"/>
      <c r="O912" s="136"/>
      <c r="P912" s="136"/>
      <c r="Q912" s="27"/>
      <c r="R912" s="136"/>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row>
    <row r="913" spans="1:44" ht="15.75" customHeight="1">
      <c r="A913" s="27"/>
      <c r="B913" s="27"/>
      <c r="C913" s="135"/>
      <c r="D913" s="27"/>
      <c r="E913" s="27"/>
      <c r="F913" s="135"/>
      <c r="G913" s="27"/>
      <c r="H913" s="136"/>
      <c r="I913" s="136"/>
      <c r="J913" s="136"/>
      <c r="K913" s="136"/>
      <c r="L913" s="136"/>
      <c r="M913" s="136"/>
      <c r="N913" s="136"/>
      <c r="O913" s="136"/>
      <c r="P913" s="136"/>
      <c r="Q913" s="27"/>
      <c r="R913" s="136"/>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row>
    <row r="914" spans="1:44" ht="15.75" customHeight="1">
      <c r="A914" s="27"/>
      <c r="B914" s="27"/>
      <c r="C914" s="135"/>
      <c r="D914" s="27"/>
      <c r="E914" s="27"/>
      <c r="F914" s="135"/>
      <c r="G914" s="27"/>
      <c r="H914" s="136"/>
      <c r="I914" s="136"/>
      <c r="J914" s="136"/>
      <c r="K914" s="136"/>
      <c r="L914" s="136"/>
      <c r="M914" s="136"/>
      <c r="N914" s="136"/>
      <c r="O914" s="136"/>
      <c r="P914" s="136"/>
      <c r="Q914" s="27"/>
      <c r="R914" s="136"/>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row>
    <row r="915" spans="1:44" ht="15.75" customHeight="1">
      <c r="A915" s="27"/>
      <c r="B915" s="27"/>
      <c r="C915" s="135"/>
      <c r="D915" s="27"/>
      <c r="E915" s="27"/>
      <c r="F915" s="135"/>
      <c r="G915" s="27"/>
      <c r="H915" s="136"/>
      <c r="I915" s="136"/>
      <c r="J915" s="136"/>
      <c r="K915" s="136"/>
      <c r="L915" s="136"/>
      <c r="M915" s="136"/>
      <c r="N915" s="136"/>
      <c r="O915" s="136"/>
      <c r="P915" s="136"/>
      <c r="Q915" s="27"/>
      <c r="R915" s="136"/>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row>
    <row r="916" spans="1:44" ht="15.75" customHeight="1">
      <c r="A916" s="27"/>
      <c r="B916" s="27"/>
      <c r="C916" s="135"/>
      <c r="D916" s="27"/>
      <c r="E916" s="27"/>
      <c r="F916" s="135"/>
      <c r="G916" s="27"/>
      <c r="H916" s="136"/>
      <c r="I916" s="136"/>
      <c r="J916" s="136"/>
      <c r="K916" s="136"/>
      <c r="L916" s="136"/>
      <c r="M916" s="136"/>
      <c r="N916" s="136"/>
      <c r="O916" s="136"/>
      <c r="P916" s="136"/>
      <c r="Q916" s="27"/>
      <c r="R916" s="136"/>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row>
    <row r="917" spans="1:44" ht="15.75" customHeight="1">
      <c r="A917" s="27"/>
      <c r="B917" s="27"/>
      <c r="C917" s="135"/>
      <c r="D917" s="27"/>
      <c r="E917" s="27"/>
      <c r="F917" s="135"/>
      <c r="G917" s="27"/>
      <c r="H917" s="136"/>
      <c r="I917" s="136"/>
      <c r="J917" s="136"/>
      <c r="K917" s="136"/>
      <c r="L917" s="136"/>
      <c r="M917" s="136"/>
      <c r="N917" s="136"/>
      <c r="O917" s="136"/>
      <c r="P917" s="136"/>
      <c r="Q917" s="27"/>
      <c r="R917" s="136"/>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row>
    <row r="918" spans="1:44" ht="15.75" customHeight="1">
      <c r="A918" s="27"/>
      <c r="B918" s="27"/>
      <c r="C918" s="135"/>
      <c r="D918" s="27"/>
      <c r="E918" s="27"/>
      <c r="F918" s="135"/>
      <c r="G918" s="27"/>
      <c r="H918" s="136"/>
      <c r="I918" s="136"/>
      <c r="J918" s="136"/>
      <c r="K918" s="136"/>
      <c r="L918" s="136"/>
      <c r="M918" s="136"/>
      <c r="N918" s="136"/>
      <c r="O918" s="136"/>
      <c r="P918" s="136"/>
      <c r="Q918" s="27"/>
      <c r="R918" s="136"/>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row>
    <row r="919" spans="1:44" ht="15.75" customHeight="1">
      <c r="A919" s="27"/>
      <c r="B919" s="27"/>
      <c r="C919" s="135"/>
      <c r="D919" s="27"/>
      <c r="E919" s="27"/>
      <c r="F919" s="135"/>
      <c r="G919" s="27"/>
      <c r="H919" s="136"/>
      <c r="I919" s="136"/>
      <c r="J919" s="136"/>
      <c r="K919" s="136"/>
      <c r="L919" s="136"/>
      <c r="M919" s="136"/>
      <c r="N919" s="136"/>
      <c r="O919" s="136"/>
      <c r="P919" s="136"/>
      <c r="Q919" s="27"/>
      <c r="R919" s="136"/>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row>
    <row r="920" spans="1:44" ht="15.75" customHeight="1">
      <c r="A920" s="27"/>
      <c r="B920" s="27"/>
      <c r="C920" s="135"/>
      <c r="D920" s="27"/>
      <c r="E920" s="27"/>
      <c r="F920" s="135"/>
      <c r="G920" s="27"/>
      <c r="H920" s="136"/>
      <c r="I920" s="136"/>
      <c r="J920" s="136"/>
      <c r="K920" s="136"/>
      <c r="L920" s="136"/>
      <c r="M920" s="136"/>
      <c r="N920" s="136"/>
      <c r="O920" s="136"/>
      <c r="P920" s="136"/>
      <c r="Q920" s="27"/>
      <c r="R920" s="136"/>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row>
    <row r="921" spans="1:44" ht="15.75" customHeight="1">
      <c r="A921" s="27"/>
      <c r="B921" s="27"/>
      <c r="C921" s="135"/>
      <c r="D921" s="27"/>
      <c r="E921" s="27"/>
      <c r="F921" s="135"/>
      <c r="G921" s="27"/>
      <c r="H921" s="136"/>
      <c r="I921" s="136"/>
      <c r="J921" s="136"/>
      <c r="K921" s="136"/>
      <c r="L921" s="136"/>
      <c r="M921" s="136"/>
      <c r="N921" s="136"/>
      <c r="O921" s="136"/>
      <c r="P921" s="136"/>
      <c r="Q921" s="27"/>
      <c r="R921" s="136"/>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row>
    <row r="922" spans="1:44" ht="15.75" customHeight="1">
      <c r="A922" s="27"/>
      <c r="B922" s="27"/>
      <c r="C922" s="135"/>
      <c r="D922" s="27"/>
      <c r="E922" s="27"/>
      <c r="F922" s="135"/>
      <c r="G922" s="27"/>
      <c r="H922" s="136"/>
      <c r="I922" s="136"/>
      <c r="J922" s="136"/>
      <c r="K922" s="136"/>
      <c r="L922" s="136"/>
      <c r="M922" s="136"/>
      <c r="N922" s="136"/>
      <c r="O922" s="136"/>
      <c r="P922" s="136"/>
      <c r="Q922" s="27"/>
      <c r="R922" s="136"/>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row>
    <row r="923" spans="1:44" ht="15.75" customHeight="1">
      <c r="A923" s="27"/>
      <c r="B923" s="27"/>
      <c r="C923" s="135"/>
      <c r="D923" s="27"/>
      <c r="E923" s="27"/>
      <c r="F923" s="135"/>
      <c r="G923" s="27"/>
      <c r="H923" s="136"/>
      <c r="I923" s="136"/>
      <c r="J923" s="136"/>
      <c r="K923" s="136"/>
      <c r="L923" s="136"/>
      <c r="M923" s="136"/>
      <c r="N923" s="136"/>
      <c r="O923" s="136"/>
      <c r="P923" s="136"/>
      <c r="Q923" s="27"/>
      <c r="R923" s="136"/>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row>
    <row r="924" spans="1:44" ht="15.75" customHeight="1">
      <c r="A924" s="27"/>
      <c r="B924" s="27"/>
      <c r="C924" s="135"/>
      <c r="D924" s="27"/>
      <c r="E924" s="27"/>
      <c r="F924" s="135"/>
      <c r="G924" s="27"/>
      <c r="H924" s="136"/>
      <c r="I924" s="136"/>
      <c r="J924" s="136"/>
      <c r="K924" s="136"/>
      <c r="L924" s="136"/>
      <c r="M924" s="136"/>
      <c r="N924" s="136"/>
      <c r="O924" s="136"/>
      <c r="P924" s="136"/>
      <c r="Q924" s="27"/>
      <c r="R924" s="136"/>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row>
    <row r="925" spans="1:44" ht="15.75" customHeight="1">
      <c r="A925" s="27"/>
      <c r="B925" s="27"/>
      <c r="C925" s="135"/>
      <c r="D925" s="27"/>
      <c r="E925" s="27"/>
      <c r="F925" s="135"/>
      <c r="G925" s="27"/>
      <c r="H925" s="136"/>
      <c r="I925" s="136"/>
      <c r="J925" s="136"/>
      <c r="K925" s="136"/>
      <c r="L925" s="136"/>
      <c r="M925" s="136"/>
      <c r="N925" s="136"/>
      <c r="O925" s="136"/>
      <c r="P925" s="136"/>
      <c r="Q925" s="27"/>
      <c r="R925" s="136"/>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row>
    <row r="926" spans="1:44" ht="15.75" customHeight="1">
      <c r="A926" s="27"/>
      <c r="B926" s="27"/>
      <c r="C926" s="135"/>
      <c r="D926" s="27"/>
      <c r="E926" s="27"/>
      <c r="F926" s="135"/>
      <c r="G926" s="27"/>
      <c r="H926" s="136"/>
      <c r="I926" s="136"/>
      <c r="J926" s="136"/>
      <c r="K926" s="136"/>
      <c r="L926" s="136"/>
      <c r="M926" s="136"/>
      <c r="N926" s="136"/>
      <c r="O926" s="136"/>
      <c r="P926" s="136"/>
      <c r="Q926" s="27"/>
      <c r="R926" s="136"/>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row>
    <row r="927" spans="1:44" ht="15.75" customHeight="1">
      <c r="A927" s="27"/>
      <c r="B927" s="27"/>
      <c r="C927" s="135"/>
      <c r="D927" s="27"/>
      <c r="E927" s="27"/>
      <c r="F927" s="135"/>
      <c r="G927" s="27"/>
      <c r="H927" s="136"/>
      <c r="I927" s="136"/>
      <c r="J927" s="136"/>
      <c r="K927" s="136"/>
      <c r="L927" s="136"/>
      <c r="M927" s="136"/>
      <c r="N927" s="136"/>
      <c r="O927" s="136"/>
      <c r="P927" s="136"/>
      <c r="Q927" s="27"/>
      <c r="R927" s="136"/>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row>
    <row r="928" spans="1:44" ht="15.75" customHeight="1">
      <c r="A928" s="27"/>
      <c r="B928" s="27"/>
      <c r="C928" s="135"/>
      <c r="D928" s="27"/>
      <c r="E928" s="27"/>
      <c r="F928" s="135"/>
      <c r="G928" s="27"/>
      <c r="H928" s="136"/>
      <c r="I928" s="136"/>
      <c r="J928" s="136"/>
      <c r="K928" s="136"/>
      <c r="L928" s="136"/>
      <c r="M928" s="136"/>
      <c r="N928" s="136"/>
      <c r="O928" s="136"/>
      <c r="P928" s="136"/>
      <c r="Q928" s="27"/>
      <c r="R928" s="136"/>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row>
    <row r="929" spans="1:44" ht="15.75" customHeight="1">
      <c r="A929" s="27"/>
      <c r="B929" s="27"/>
      <c r="C929" s="135"/>
      <c r="D929" s="27"/>
      <c r="E929" s="27"/>
      <c r="F929" s="135"/>
      <c r="G929" s="27"/>
      <c r="H929" s="136"/>
      <c r="I929" s="136"/>
      <c r="J929" s="136"/>
      <c r="K929" s="136"/>
      <c r="L929" s="136"/>
      <c r="M929" s="136"/>
      <c r="N929" s="136"/>
      <c r="O929" s="136"/>
      <c r="P929" s="136"/>
      <c r="Q929" s="27"/>
      <c r="R929" s="136"/>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row>
    <row r="930" spans="1:44" ht="15.75" customHeight="1">
      <c r="A930" s="27"/>
      <c r="B930" s="27"/>
      <c r="C930" s="135"/>
      <c r="D930" s="27"/>
      <c r="E930" s="27"/>
      <c r="F930" s="135"/>
      <c r="G930" s="27"/>
      <c r="H930" s="136"/>
      <c r="I930" s="136"/>
      <c r="J930" s="136"/>
      <c r="K930" s="136"/>
      <c r="L930" s="136"/>
      <c r="M930" s="136"/>
      <c r="N930" s="136"/>
      <c r="O930" s="136"/>
      <c r="P930" s="136"/>
      <c r="Q930" s="27"/>
      <c r="R930" s="136"/>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row>
    <row r="931" spans="1:44" ht="15.75" customHeight="1">
      <c r="A931" s="27"/>
      <c r="B931" s="27"/>
      <c r="C931" s="135"/>
      <c r="D931" s="27"/>
      <c r="E931" s="27"/>
      <c r="F931" s="135"/>
      <c r="G931" s="27"/>
      <c r="H931" s="136"/>
      <c r="I931" s="136"/>
      <c r="J931" s="136"/>
      <c r="K931" s="136"/>
      <c r="L931" s="136"/>
      <c r="M931" s="136"/>
      <c r="N931" s="136"/>
      <c r="O931" s="136"/>
      <c r="P931" s="136"/>
      <c r="Q931" s="27"/>
      <c r="R931" s="136"/>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row>
    <row r="932" spans="1:44" ht="15.75" customHeight="1">
      <c r="A932" s="27"/>
      <c r="B932" s="27"/>
      <c r="C932" s="135"/>
      <c r="D932" s="27"/>
      <c r="E932" s="27"/>
      <c r="F932" s="135"/>
      <c r="G932" s="27"/>
      <c r="H932" s="136"/>
      <c r="I932" s="136"/>
      <c r="J932" s="136"/>
      <c r="K932" s="136"/>
      <c r="L932" s="136"/>
      <c r="M932" s="136"/>
      <c r="N932" s="136"/>
      <c r="O932" s="136"/>
      <c r="P932" s="136"/>
      <c r="Q932" s="27"/>
      <c r="R932" s="136"/>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row>
    <row r="933" spans="1:44" ht="15.75" customHeight="1">
      <c r="A933" s="27"/>
      <c r="B933" s="27"/>
      <c r="C933" s="135"/>
      <c r="D933" s="27"/>
      <c r="E933" s="27"/>
      <c r="F933" s="135"/>
      <c r="G933" s="27"/>
      <c r="H933" s="136"/>
      <c r="I933" s="136"/>
      <c r="J933" s="136"/>
      <c r="K933" s="136"/>
      <c r="L933" s="136"/>
      <c r="M933" s="136"/>
      <c r="N933" s="136"/>
      <c r="O933" s="136"/>
      <c r="P933" s="136"/>
      <c r="Q933" s="27"/>
      <c r="R933" s="136"/>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row>
    <row r="934" spans="1:44" ht="15.75" customHeight="1">
      <c r="A934" s="27"/>
      <c r="B934" s="27"/>
      <c r="C934" s="135"/>
      <c r="D934" s="27"/>
      <c r="E934" s="27"/>
      <c r="F934" s="135"/>
      <c r="G934" s="27"/>
      <c r="H934" s="136"/>
      <c r="I934" s="136"/>
      <c r="J934" s="136"/>
      <c r="K934" s="136"/>
      <c r="L934" s="136"/>
      <c r="M934" s="136"/>
      <c r="N934" s="136"/>
      <c r="O934" s="136"/>
      <c r="P934" s="136"/>
      <c r="Q934" s="27"/>
      <c r="R934" s="136"/>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row>
    <row r="935" spans="1:44" ht="15.75" customHeight="1">
      <c r="A935" s="27"/>
      <c r="B935" s="27"/>
      <c r="C935" s="135"/>
      <c r="D935" s="27"/>
      <c r="E935" s="27"/>
      <c r="F935" s="135"/>
      <c r="G935" s="27"/>
      <c r="H935" s="136"/>
      <c r="I935" s="136"/>
      <c r="J935" s="136"/>
      <c r="K935" s="136"/>
      <c r="L935" s="136"/>
      <c r="M935" s="136"/>
      <c r="N935" s="136"/>
      <c r="O935" s="136"/>
      <c r="P935" s="136"/>
      <c r="Q935" s="27"/>
      <c r="R935" s="136"/>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row>
    <row r="936" spans="1:44" ht="15.75" customHeight="1">
      <c r="A936" s="27"/>
      <c r="B936" s="27"/>
      <c r="C936" s="135"/>
      <c r="D936" s="27"/>
      <c r="E936" s="27"/>
      <c r="F936" s="135"/>
      <c r="G936" s="27"/>
      <c r="H936" s="136"/>
      <c r="I936" s="136"/>
      <c r="J936" s="136"/>
      <c r="K936" s="136"/>
      <c r="L936" s="136"/>
      <c r="M936" s="136"/>
      <c r="N936" s="136"/>
      <c r="O936" s="136"/>
      <c r="P936" s="136"/>
      <c r="Q936" s="27"/>
      <c r="R936" s="136"/>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row>
    <row r="937" spans="1:44" ht="15.75" customHeight="1">
      <c r="A937" s="27"/>
      <c r="B937" s="27"/>
      <c r="C937" s="135"/>
      <c r="D937" s="27"/>
      <c r="E937" s="27"/>
      <c r="F937" s="135"/>
      <c r="G937" s="27"/>
      <c r="H937" s="136"/>
      <c r="I937" s="136"/>
      <c r="J937" s="136"/>
      <c r="K937" s="136"/>
      <c r="L937" s="136"/>
      <c r="M937" s="136"/>
      <c r="N937" s="136"/>
      <c r="O937" s="136"/>
      <c r="P937" s="136"/>
      <c r="Q937" s="27"/>
      <c r="R937" s="136"/>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row>
    <row r="938" spans="1:44" ht="15.75" customHeight="1">
      <c r="A938" s="27"/>
      <c r="B938" s="27"/>
      <c r="C938" s="135"/>
      <c r="D938" s="27"/>
      <c r="E938" s="27"/>
      <c r="F938" s="135"/>
      <c r="G938" s="27"/>
      <c r="H938" s="136"/>
      <c r="I938" s="136"/>
      <c r="J938" s="136"/>
      <c r="K938" s="136"/>
      <c r="L938" s="136"/>
      <c r="M938" s="136"/>
      <c r="N938" s="136"/>
      <c r="O938" s="136"/>
      <c r="P938" s="136"/>
      <c r="Q938" s="27"/>
      <c r="R938" s="136"/>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row>
    <row r="939" spans="1:44" ht="15.75" customHeight="1">
      <c r="A939" s="27"/>
      <c r="B939" s="27"/>
      <c r="C939" s="135"/>
      <c r="D939" s="27"/>
      <c r="E939" s="27"/>
      <c r="F939" s="135"/>
      <c r="G939" s="27"/>
      <c r="H939" s="136"/>
      <c r="I939" s="136"/>
      <c r="J939" s="136"/>
      <c r="K939" s="136"/>
      <c r="L939" s="136"/>
      <c r="M939" s="136"/>
      <c r="N939" s="136"/>
      <c r="O939" s="136"/>
      <c r="P939" s="136"/>
      <c r="Q939" s="27"/>
      <c r="R939" s="136"/>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row>
    <row r="940" spans="1:44" ht="15.75" customHeight="1">
      <c r="A940" s="27"/>
      <c r="B940" s="27"/>
      <c r="C940" s="135"/>
      <c r="D940" s="27"/>
      <c r="E940" s="27"/>
      <c r="F940" s="135"/>
      <c r="G940" s="27"/>
      <c r="H940" s="136"/>
      <c r="I940" s="136"/>
      <c r="J940" s="136"/>
      <c r="K940" s="136"/>
      <c r="L940" s="136"/>
      <c r="M940" s="136"/>
      <c r="N940" s="136"/>
      <c r="O940" s="136"/>
      <c r="P940" s="136"/>
      <c r="Q940" s="27"/>
      <c r="R940" s="136"/>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row>
    <row r="941" spans="1:44" ht="15.75" customHeight="1">
      <c r="A941" s="27"/>
      <c r="B941" s="27"/>
      <c r="C941" s="135"/>
      <c r="D941" s="27"/>
      <c r="E941" s="27"/>
      <c r="F941" s="135"/>
      <c r="G941" s="27"/>
      <c r="H941" s="136"/>
      <c r="I941" s="136"/>
      <c r="J941" s="136"/>
      <c r="K941" s="136"/>
      <c r="L941" s="136"/>
      <c r="M941" s="136"/>
      <c r="N941" s="136"/>
      <c r="O941" s="136"/>
      <c r="P941" s="136"/>
      <c r="Q941" s="27"/>
      <c r="R941" s="136"/>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row>
    <row r="942" spans="1:44" ht="15.75" customHeight="1">
      <c r="A942" s="27"/>
      <c r="B942" s="27"/>
      <c r="C942" s="135"/>
      <c r="D942" s="27"/>
      <c r="E942" s="27"/>
      <c r="F942" s="135"/>
      <c r="G942" s="27"/>
      <c r="H942" s="136"/>
      <c r="I942" s="136"/>
      <c r="J942" s="136"/>
      <c r="K942" s="136"/>
      <c r="L942" s="136"/>
      <c r="M942" s="136"/>
      <c r="N942" s="136"/>
      <c r="O942" s="136"/>
      <c r="P942" s="136"/>
      <c r="Q942" s="27"/>
      <c r="R942" s="136"/>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row>
    <row r="943" spans="1:44" ht="15.75" customHeight="1">
      <c r="A943" s="27"/>
      <c r="B943" s="27"/>
      <c r="C943" s="135"/>
      <c r="D943" s="27"/>
      <c r="E943" s="27"/>
      <c r="F943" s="135"/>
      <c r="G943" s="27"/>
      <c r="H943" s="136"/>
      <c r="I943" s="136"/>
      <c r="J943" s="136"/>
      <c r="K943" s="136"/>
      <c r="L943" s="136"/>
      <c r="M943" s="136"/>
      <c r="N943" s="136"/>
      <c r="O943" s="136"/>
      <c r="P943" s="136"/>
      <c r="Q943" s="27"/>
      <c r="R943" s="136"/>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row>
    <row r="944" spans="1:44" ht="15.75" customHeight="1">
      <c r="A944" s="27"/>
      <c r="B944" s="27"/>
      <c r="C944" s="135"/>
      <c r="D944" s="27"/>
      <c r="E944" s="27"/>
      <c r="F944" s="135"/>
      <c r="G944" s="27"/>
      <c r="H944" s="136"/>
      <c r="I944" s="136"/>
      <c r="J944" s="136"/>
      <c r="K944" s="136"/>
      <c r="L944" s="136"/>
      <c r="M944" s="136"/>
      <c r="N944" s="136"/>
      <c r="O944" s="136"/>
      <c r="P944" s="136"/>
      <c r="Q944" s="27"/>
      <c r="R944" s="136"/>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row>
    <row r="945" spans="1:44" ht="15.75" customHeight="1">
      <c r="A945" s="27"/>
      <c r="B945" s="27"/>
      <c r="C945" s="135"/>
      <c r="D945" s="27"/>
      <c r="E945" s="27"/>
      <c r="F945" s="135"/>
      <c r="G945" s="27"/>
      <c r="H945" s="136"/>
      <c r="I945" s="136"/>
      <c r="J945" s="136"/>
      <c r="K945" s="136"/>
      <c r="L945" s="136"/>
      <c r="M945" s="136"/>
      <c r="N945" s="136"/>
      <c r="O945" s="136"/>
      <c r="P945" s="136"/>
      <c r="Q945" s="27"/>
      <c r="R945" s="136"/>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row>
    <row r="946" spans="1:44" ht="15.75" customHeight="1">
      <c r="A946" s="27"/>
      <c r="B946" s="27"/>
      <c r="C946" s="135"/>
      <c r="D946" s="27"/>
      <c r="E946" s="27"/>
      <c r="F946" s="135"/>
      <c r="G946" s="27"/>
      <c r="H946" s="136"/>
      <c r="I946" s="136"/>
      <c r="J946" s="136"/>
      <c r="K946" s="136"/>
      <c r="L946" s="136"/>
      <c r="M946" s="136"/>
      <c r="N946" s="136"/>
      <c r="O946" s="136"/>
      <c r="P946" s="136"/>
      <c r="Q946" s="27"/>
      <c r="R946" s="136"/>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row>
    <row r="947" spans="1:44" ht="15.75" customHeight="1">
      <c r="A947" s="27"/>
      <c r="B947" s="27"/>
      <c r="C947" s="135"/>
      <c r="D947" s="27"/>
      <c r="E947" s="27"/>
      <c r="F947" s="135"/>
      <c r="G947" s="27"/>
      <c r="H947" s="136"/>
      <c r="I947" s="136"/>
      <c r="J947" s="136"/>
      <c r="K947" s="136"/>
      <c r="L947" s="136"/>
      <c r="M947" s="136"/>
      <c r="N947" s="136"/>
      <c r="O947" s="136"/>
      <c r="P947" s="136"/>
      <c r="Q947" s="27"/>
      <c r="R947" s="136"/>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row>
    <row r="948" spans="1:44" ht="15.75" customHeight="1">
      <c r="A948" s="27"/>
      <c r="B948" s="27"/>
      <c r="C948" s="135"/>
      <c r="D948" s="27"/>
      <c r="E948" s="27"/>
      <c r="F948" s="135"/>
      <c r="G948" s="27"/>
      <c r="H948" s="136"/>
      <c r="I948" s="136"/>
      <c r="J948" s="136"/>
      <c r="K948" s="136"/>
      <c r="L948" s="136"/>
      <c r="M948" s="136"/>
      <c r="N948" s="136"/>
      <c r="O948" s="136"/>
      <c r="P948" s="136"/>
      <c r="Q948" s="27"/>
      <c r="R948" s="136"/>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row>
    <row r="949" spans="1:44" ht="15.75" customHeight="1">
      <c r="A949" s="27"/>
      <c r="B949" s="27"/>
      <c r="C949" s="135"/>
      <c r="D949" s="27"/>
      <c r="E949" s="27"/>
      <c r="F949" s="135"/>
      <c r="G949" s="27"/>
      <c r="H949" s="136"/>
      <c r="I949" s="136"/>
      <c r="J949" s="136"/>
      <c r="K949" s="136"/>
      <c r="L949" s="136"/>
      <c r="M949" s="136"/>
      <c r="N949" s="136"/>
      <c r="O949" s="136"/>
      <c r="P949" s="136"/>
      <c r="Q949" s="27"/>
      <c r="R949" s="136"/>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row>
    <row r="950" spans="1:44" ht="15.75" customHeight="1">
      <c r="A950" s="27"/>
      <c r="B950" s="27"/>
      <c r="C950" s="135"/>
      <c r="D950" s="27"/>
      <c r="E950" s="27"/>
      <c r="F950" s="135"/>
      <c r="G950" s="27"/>
      <c r="H950" s="136"/>
      <c r="I950" s="136"/>
      <c r="J950" s="136"/>
      <c r="K950" s="136"/>
      <c r="L950" s="136"/>
      <c r="M950" s="136"/>
      <c r="N950" s="136"/>
      <c r="O950" s="136"/>
      <c r="P950" s="136"/>
      <c r="Q950" s="27"/>
      <c r="R950" s="136"/>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row>
    <row r="951" spans="1:44" ht="15.75" customHeight="1">
      <c r="A951" s="27"/>
      <c r="B951" s="27"/>
      <c r="C951" s="135"/>
      <c r="D951" s="27"/>
      <c r="E951" s="27"/>
      <c r="F951" s="135"/>
      <c r="G951" s="27"/>
      <c r="H951" s="136"/>
      <c r="I951" s="136"/>
      <c r="J951" s="136"/>
      <c r="K951" s="136"/>
      <c r="L951" s="136"/>
      <c r="M951" s="136"/>
      <c r="N951" s="136"/>
      <c r="O951" s="136"/>
      <c r="P951" s="136"/>
      <c r="Q951" s="27"/>
      <c r="R951" s="136"/>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row>
    <row r="952" spans="1:44" ht="15.75" customHeight="1">
      <c r="A952" s="27"/>
      <c r="B952" s="27"/>
      <c r="C952" s="135"/>
      <c r="D952" s="27"/>
      <c r="E952" s="27"/>
      <c r="F952" s="135"/>
      <c r="G952" s="27"/>
      <c r="H952" s="136"/>
      <c r="I952" s="136"/>
      <c r="J952" s="136"/>
      <c r="K952" s="136"/>
      <c r="L952" s="136"/>
      <c r="M952" s="136"/>
      <c r="N952" s="136"/>
      <c r="O952" s="136"/>
      <c r="P952" s="136"/>
      <c r="Q952" s="27"/>
      <c r="R952" s="136"/>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row>
    <row r="953" spans="1:44" ht="15.75" customHeight="1">
      <c r="A953" s="27"/>
      <c r="B953" s="27"/>
      <c r="C953" s="135"/>
      <c r="D953" s="27"/>
      <c r="E953" s="27"/>
      <c r="F953" s="135"/>
      <c r="G953" s="27"/>
      <c r="H953" s="136"/>
      <c r="I953" s="136"/>
      <c r="J953" s="136"/>
      <c r="K953" s="136"/>
      <c r="L953" s="136"/>
      <c r="M953" s="136"/>
      <c r="N953" s="136"/>
      <c r="O953" s="136"/>
      <c r="P953" s="136"/>
      <c r="Q953" s="27"/>
      <c r="R953" s="136"/>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row>
    <row r="954" spans="1:44" ht="15.75" customHeight="1">
      <c r="A954" s="27"/>
      <c r="B954" s="27"/>
      <c r="C954" s="135"/>
      <c r="D954" s="27"/>
      <c r="E954" s="27"/>
      <c r="F954" s="135"/>
      <c r="G954" s="27"/>
      <c r="H954" s="136"/>
      <c r="I954" s="136"/>
      <c r="J954" s="136"/>
      <c r="K954" s="136"/>
      <c r="L954" s="136"/>
      <c r="M954" s="136"/>
      <c r="N954" s="136"/>
      <c r="O954" s="136"/>
      <c r="P954" s="136"/>
      <c r="Q954" s="27"/>
      <c r="R954" s="136"/>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row>
    <row r="955" spans="1:44" ht="15.75" customHeight="1">
      <c r="A955" s="27"/>
      <c r="B955" s="27"/>
      <c r="C955" s="135"/>
      <c r="D955" s="27"/>
      <c r="E955" s="27"/>
      <c r="F955" s="135"/>
      <c r="G955" s="27"/>
      <c r="H955" s="136"/>
      <c r="I955" s="136"/>
      <c r="J955" s="136"/>
      <c r="K955" s="136"/>
      <c r="L955" s="136"/>
      <c r="M955" s="136"/>
      <c r="N955" s="136"/>
      <c r="O955" s="136"/>
      <c r="P955" s="136"/>
      <c r="Q955" s="27"/>
      <c r="R955" s="136"/>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row>
    <row r="956" spans="1:44" ht="15.75" customHeight="1">
      <c r="A956" s="27"/>
      <c r="B956" s="27"/>
      <c r="C956" s="135"/>
      <c r="D956" s="27"/>
      <c r="E956" s="27"/>
      <c r="F956" s="135"/>
      <c r="G956" s="27"/>
      <c r="H956" s="136"/>
      <c r="I956" s="136"/>
      <c r="J956" s="136"/>
      <c r="K956" s="136"/>
      <c r="L956" s="136"/>
      <c r="M956" s="136"/>
      <c r="N956" s="136"/>
      <c r="O956" s="136"/>
      <c r="P956" s="136"/>
      <c r="Q956" s="27"/>
      <c r="R956" s="136"/>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row>
    <row r="957" spans="1:44" ht="15.75" customHeight="1">
      <c r="A957" s="27"/>
      <c r="B957" s="27"/>
      <c r="C957" s="135"/>
      <c r="D957" s="27"/>
      <c r="E957" s="27"/>
      <c r="F957" s="135"/>
      <c r="G957" s="27"/>
      <c r="H957" s="136"/>
      <c r="I957" s="136"/>
      <c r="J957" s="136"/>
      <c r="K957" s="136"/>
      <c r="L957" s="136"/>
      <c r="M957" s="136"/>
      <c r="N957" s="136"/>
      <c r="O957" s="136"/>
      <c r="P957" s="136"/>
      <c r="Q957" s="27"/>
      <c r="R957" s="136"/>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row>
    <row r="958" spans="1:44" ht="15.75" customHeight="1">
      <c r="A958" s="27"/>
      <c r="B958" s="27"/>
      <c r="C958" s="135"/>
      <c r="D958" s="27"/>
      <c r="E958" s="27"/>
      <c r="F958" s="135"/>
      <c r="G958" s="27"/>
      <c r="H958" s="136"/>
      <c r="I958" s="136"/>
      <c r="J958" s="136"/>
      <c r="K958" s="136"/>
      <c r="L958" s="136"/>
      <c r="M958" s="136"/>
      <c r="N958" s="136"/>
      <c r="O958" s="136"/>
      <c r="P958" s="136"/>
      <c r="Q958" s="27"/>
      <c r="R958" s="136"/>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row>
    <row r="959" spans="1:44" ht="15.75" customHeight="1">
      <c r="A959" s="27"/>
      <c r="B959" s="27"/>
      <c r="C959" s="135"/>
      <c r="D959" s="27"/>
      <c r="E959" s="27"/>
      <c r="F959" s="135"/>
      <c r="G959" s="27"/>
      <c r="H959" s="136"/>
      <c r="I959" s="136"/>
      <c r="J959" s="136"/>
      <c r="K959" s="136"/>
      <c r="L959" s="136"/>
      <c r="M959" s="136"/>
      <c r="N959" s="136"/>
      <c r="O959" s="136"/>
      <c r="P959" s="136"/>
      <c r="Q959" s="27"/>
      <c r="R959" s="136"/>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row>
    <row r="960" spans="1:44" ht="15.75" customHeight="1">
      <c r="A960" s="27"/>
      <c r="B960" s="27"/>
      <c r="C960" s="135"/>
      <c r="D960" s="27"/>
      <c r="E960" s="27"/>
      <c r="F960" s="135"/>
      <c r="G960" s="27"/>
      <c r="H960" s="136"/>
      <c r="I960" s="136"/>
      <c r="J960" s="136"/>
      <c r="K960" s="136"/>
      <c r="L960" s="136"/>
      <c r="M960" s="136"/>
      <c r="N960" s="136"/>
      <c r="O960" s="136"/>
      <c r="P960" s="136"/>
      <c r="Q960" s="27"/>
      <c r="R960" s="136"/>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row>
    <row r="961" spans="1:44" ht="15.75" customHeight="1">
      <c r="A961" s="27"/>
      <c r="B961" s="27"/>
      <c r="C961" s="135"/>
      <c r="D961" s="27"/>
      <c r="E961" s="27"/>
      <c r="F961" s="135"/>
      <c r="G961" s="27"/>
      <c r="H961" s="136"/>
      <c r="I961" s="136"/>
      <c r="J961" s="136"/>
      <c r="K961" s="136"/>
      <c r="L961" s="136"/>
      <c r="M961" s="136"/>
      <c r="N961" s="136"/>
      <c r="O961" s="136"/>
      <c r="P961" s="136"/>
      <c r="Q961" s="27"/>
      <c r="R961" s="136"/>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row>
    <row r="962" spans="1:44" ht="15.75" customHeight="1">
      <c r="A962" s="27"/>
      <c r="B962" s="27"/>
      <c r="C962" s="135"/>
      <c r="D962" s="27"/>
      <c r="E962" s="27"/>
      <c r="F962" s="135"/>
      <c r="G962" s="27"/>
      <c r="H962" s="136"/>
      <c r="I962" s="136"/>
      <c r="J962" s="136"/>
      <c r="K962" s="136"/>
      <c r="L962" s="136"/>
      <c r="M962" s="136"/>
      <c r="N962" s="136"/>
      <c r="O962" s="136"/>
      <c r="P962" s="136"/>
      <c r="Q962" s="27"/>
      <c r="R962" s="136"/>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row>
    <row r="963" spans="1:44" ht="15.75" customHeight="1">
      <c r="A963" s="27"/>
      <c r="B963" s="27"/>
      <c r="C963" s="135"/>
      <c r="D963" s="27"/>
      <c r="E963" s="27"/>
      <c r="F963" s="135"/>
      <c r="G963" s="27"/>
      <c r="H963" s="136"/>
      <c r="I963" s="136"/>
      <c r="J963" s="136"/>
      <c r="K963" s="136"/>
      <c r="L963" s="136"/>
      <c r="M963" s="136"/>
      <c r="N963" s="136"/>
      <c r="O963" s="136"/>
      <c r="P963" s="136"/>
      <c r="Q963" s="27"/>
      <c r="R963" s="136"/>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row>
    <row r="964" spans="1:44" ht="15.75" customHeight="1">
      <c r="A964" s="27"/>
      <c r="B964" s="27"/>
      <c r="C964" s="135"/>
      <c r="D964" s="27"/>
      <c r="E964" s="27"/>
      <c r="F964" s="135"/>
      <c r="G964" s="27"/>
      <c r="H964" s="136"/>
      <c r="I964" s="136"/>
      <c r="J964" s="136"/>
      <c r="K964" s="136"/>
      <c r="L964" s="136"/>
      <c r="M964" s="136"/>
      <c r="N964" s="136"/>
      <c r="O964" s="136"/>
      <c r="P964" s="136"/>
      <c r="Q964" s="27"/>
      <c r="R964" s="136"/>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row>
    <row r="965" spans="1:44" ht="15.75" customHeight="1">
      <c r="A965" s="27"/>
      <c r="B965" s="27"/>
      <c r="C965" s="135"/>
      <c r="D965" s="27"/>
      <c r="E965" s="27"/>
      <c r="F965" s="135"/>
      <c r="G965" s="27"/>
      <c r="H965" s="136"/>
      <c r="I965" s="136"/>
      <c r="J965" s="136"/>
      <c r="K965" s="136"/>
      <c r="L965" s="136"/>
      <c r="M965" s="136"/>
      <c r="N965" s="136"/>
      <c r="O965" s="136"/>
      <c r="P965" s="136"/>
      <c r="Q965" s="27"/>
      <c r="R965" s="136"/>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row>
    <row r="966" spans="1:44" ht="15.75" customHeight="1">
      <c r="A966" s="27"/>
      <c r="B966" s="27"/>
      <c r="C966" s="135"/>
      <c r="D966" s="27"/>
      <c r="E966" s="27"/>
      <c r="F966" s="135"/>
      <c r="G966" s="27"/>
      <c r="H966" s="136"/>
      <c r="I966" s="136"/>
      <c r="J966" s="136"/>
      <c r="K966" s="136"/>
      <c r="L966" s="136"/>
      <c r="M966" s="136"/>
      <c r="N966" s="136"/>
      <c r="O966" s="136"/>
      <c r="P966" s="136"/>
      <c r="Q966" s="27"/>
      <c r="R966" s="136"/>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row>
    <row r="967" spans="1:44" ht="15.75" customHeight="1">
      <c r="A967" s="27"/>
      <c r="B967" s="27"/>
      <c r="C967" s="135"/>
      <c r="D967" s="27"/>
      <c r="E967" s="27"/>
      <c r="F967" s="135"/>
      <c r="G967" s="27"/>
      <c r="H967" s="136"/>
      <c r="I967" s="136"/>
      <c r="J967" s="136"/>
      <c r="K967" s="136"/>
      <c r="L967" s="136"/>
      <c r="M967" s="136"/>
      <c r="N967" s="136"/>
      <c r="O967" s="136"/>
      <c r="P967" s="136"/>
      <c r="Q967" s="27"/>
      <c r="R967" s="136"/>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row>
    <row r="968" spans="1:44" ht="15.75" customHeight="1">
      <c r="A968" s="27"/>
      <c r="B968" s="27"/>
      <c r="C968" s="135"/>
      <c r="D968" s="27"/>
      <c r="E968" s="27"/>
      <c r="F968" s="135"/>
      <c r="G968" s="27"/>
      <c r="H968" s="136"/>
      <c r="I968" s="136"/>
      <c r="J968" s="136"/>
      <c r="K968" s="136"/>
      <c r="L968" s="136"/>
      <c r="M968" s="136"/>
      <c r="N968" s="136"/>
      <c r="O968" s="136"/>
      <c r="P968" s="136"/>
      <c r="Q968" s="27"/>
      <c r="R968" s="136"/>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row>
    <row r="969" spans="1:44" ht="15.75" customHeight="1">
      <c r="A969" s="27"/>
      <c r="B969" s="27"/>
      <c r="C969" s="135"/>
      <c r="D969" s="27"/>
      <c r="E969" s="27"/>
      <c r="F969" s="135"/>
      <c r="G969" s="27"/>
      <c r="H969" s="136"/>
      <c r="I969" s="136"/>
      <c r="J969" s="136"/>
      <c r="K969" s="136"/>
      <c r="L969" s="136"/>
      <c r="M969" s="136"/>
      <c r="N969" s="136"/>
      <c r="O969" s="136"/>
      <c r="P969" s="136"/>
      <c r="Q969" s="27"/>
      <c r="R969" s="136"/>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row>
    <row r="970" spans="1:44" ht="15.75" customHeight="1">
      <c r="A970" s="27"/>
      <c r="B970" s="27"/>
      <c r="C970" s="135"/>
      <c r="D970" s="27"/>
      <c r="E970" s="27"/>
      <c r="F970" s="135"/>
      <c r="G970" s="27"/>
      <c r="H970" s="136"/>
      <c r="I970" s="136"/>
      <c r="J970" s="136"/>
      <c r="K970" s="136"/>
      <c r="L970" s="136"/>
      <c r="M970" s="136"/>
      <c r="N970" s="136"/>
      <c r="O970" s="136"/>
      <c r="P970" s="136"/>
      <c r="Q970" s="27"/>
      <c r="R970" s="136"/>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row>
    <row r="971" spans="1:44" ht="15.75" customHeight="1">
      <c r="A971" s="27"/>
      <c r="B971" s="27"/>
      <c r="C971" s="135"/>
      <c r="D971" s="27"/>
      <c r="E971" s="27"/>
      <c r="F971" s="135"/>
      <c r="G971" s="27"/>
      <c r="H971" s="136"/>
      <c r="I971" s="136"/>
      <c r="J971" s="136"/>
      <c r="K971" s="136"/>
      <c r="L971" s="136"/>
      <c r="M971" s="136"/>
      <c r="N971" s="136"/>
      <c r="O971" s="136"/>
      <c r="P971" s="136"/>
      <c r="Q971" s="27"/>
      <c r="R971" s="136"/>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row>
    <row r="972" spans="1:44" ht="15.75" customHeight="1">
      <c r="A972" s="27"/>
      <c r="B972" s="27"/>
      <c r="C972" s="135"/>
      <c r="D972" s="27"/>
      <c r="E972" s="27"/>
      <c r="F972" s="135"/>
      <c r="G972" s="27"/>
      <c r="H972" s="136"/>
      <c r="I972" s="136"/>
      <c r="J972" s="136"/>
      <c r="K972" s="136"/>
      <c r="L972" s="136"/>
      <c r="M972" s="136"/>
      <c r="N972" s="136"/>
      <c r="O972" s="136"/>
      <c r="P972" s="136"/>
      <c r="Q972" s="27"/>
      <c r="R972" s="136"/>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row>
    <row r="973" spans="1:44" ht="15.75" customHeight="1">
      <c r="A973" s="27"/>
      <c r="B973" s="27"/>
      <c r="C973" s="135"/>
      <c r="D973" s="27"/>
      <c r="E973" s="27"/>
      <c r="F973" s="135"/>
      <c r="G973" s="27"/>
      <c r="H973" s="136"/>
      <c r="I973" s="136"/>
      <c r="J973" s="136"/>
      <c r="K973" s="136"/>
      <c r="L973" s="136"/>
      <c r="M973" s="136"/>
      <c r="N973" s="136"/>
      <c r="O973" s="136"/>
      <c r="P973" s="136"/>
      <c r="Q973" s="27"/>
      <c r="R973" s="136"/>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row>
    <row r="974" spans="1:44" ht="15.75" customHeight="1">
      <c r="A974" s="27"/>
      <c r="B974" s="27"/>
      <c r="C974" s="135"/>
      <c r="D974" s="27"/>
      <c r="E974" s="27"/>
      <c r="F974" s="135"/>
      <c r="G974" s="27"/>
      <c r="H974" s="136"/>
      <c r="I974" s="136"/>
      <c r="J974" s="136"/>
      <c r="K974" s="136"/>
      <c r="L974" s="136"/>
      <c r="M974" s="136"/>
      <c r="N974" s="136"/>
      <c r="O974" s="136"/>
      <c r="P974" s="136"/>
      <c r="Q974" s="27"/>
      <c r="R974" s="136"/>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row>
    <row r="975" spans="1:44" ht="15.75" customHeight="1">
      <c r="A975" s="27"/>
      <c r="B975" s="27"/>
      <c r="C975" s="135"/>
      <c r="D975" s="27"/>
      <c r="E975" s="27"/>
      <c r="F975" s="135"/>
      <c r="G975" s="27"/>
      <c r="H975" s="136"/>
      <c r="I975" s="136"/>
      <c r="J975" s="136"/>
      <c r="K975" s="136"/>
      <c r="L975" s="136"/>
      <c r="M975" s="136"/>
      <c r="N975" s="136"/>
      <c r="O975" s="136"/>
      <c r="P975" s="136"/>
      <c r="Q975" s="27"/>
      <c r="R975" s="136"/>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row>
    <row r="976" spans="1:44" ht="15.75" customHeight="1">
      <c r="A976" s="27"/>
      <c r="B976" s="27"/>
      <c r="C976" s="135"/>
      <c r="D976" s="27"/>
      <c r="E976" s="27"/>
      <c r="F976" s="135"/>
      <c r="G976" s="27"/>
      <c r="H976" s="136"/>
      <c r="I976" s="136"/>
      <c r="J976" s="136"/>
      <c r="K976" s="136"/>
      <c r="L976" s="136"/>
      <c r="M976" s="136"/>
      <c r="N976" s="136"/>
      <c r="O976" s="136"/>
      <c r="P976" s="136"/>
      <c r="Q976" s="27"/>
      <c r="R976" s="136"/>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row>
    <row r="977" spans="1:44" ht="15.75" customHeight="1">
      <c r="A977" s="27"/>
      <c r="B977" s="27"/>
      <c r="C977" s="135"/>
      <c r="D977" s="27"/>
      <c r="E977" s="27"/>
      <c r="F977" s="135"/>
      <c r="G977" s="27"/>
      <c r="H977" s="136"/>
      <c r="I977" s="136"/>
      <c r="J977" s="136"/>
      <c r="K977" s="136"/>
      <c r="L977" s="136"/>
      <c r="M977" s="136"/>
      <c r="N977" s="136"/>
      <c r="O977" s="136"/>
      <c r="P977" s="136"/>
      <c r="Q977" s="27"/>
      <c r="R977" s="136"/>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row>
    <row r="978" spans="1:44" ht="15.75" customHeight="1">
      <c r="A978" s="27"/>
      <c r="B978" s="27"/>
      <c r="C978" s="135"/>
      <c r="D978" s="27"/>
      <c r="E978" s="27"/>
      <c r="F978" s="135"/>
      <c r="G978" s="27"/>
      <c r="H978" s="136"/>
      <c r="I978" s="136"/>
      <c r="J978" s="136"/>
      <c r="K978" s="136"/>
      <c r="L978" s="136"/>
      <c r="M978" s="136"/>
      <c r="N978" s="136"/>
      <c r="O978" s="136"/>
      <c r="P978" s="136"/>
      <c r="Q978" s="27"/>
      <c r="R978" s="136"/>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row>
    <row r="979" spans="1:44" ht="15.75" customHeight="1">
      <c r="A979" s="27"/>
      <c r="B979" s="27"/>
      <c r="C979" s="135"/>
      <c r="D979" s="27"/>
      <c r="E979" s="27"/>
      <c r="F979" s="135"/>
      <c r="G979" s="27"/>
      <c r="H979" s="136"/>
      <c r="I979" s="136"/>
      <c r="J979" s="136"/>
      <c r="K979" s="136"/>
      <c r="L979" s="136"/>
      <c r="M979" s="136"/>
      <c r="N979" s="136"/>
      <c r="O979" s="136"/>
      <c r="P979" s="136"/>
      <c r="Q979" s="27"/>
      <c r="R979" s="136"/>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row>
    <row r="980" spans="1:44" ht="15.75" customHeight="1">
      <c r="A980" s="27"/>
      <c r="B980" s="27"/>
      <c r="C980" s="135"/>
      <c r="D980" s="27"/>
      <c r="E980" s="27"/>
      <c r="F980" s="135"/>
      <c r="G980" s="27"/>
      <c r="H980" s="136"/>
      <c r="I980" s="136"/>
      <c r="J980" s="136"/>
      <c r="K980" s="136"/>
      <c r="L980" s="136"/>
      <c r="M980" s="136"/>
      <c r="N980" s="136"/>
      <c r="O980" s="136"/>
      <c r="P980" s="136"/>
      <c r="Q980" s="27"/>
      <c r="R980" s="136"/>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row>
    <row r="981" spans="1:44" ht="15.75" customHeight="1">
      <c r="A981" s="27"/>
      <c r="B981" s="27"/>
      <c r="C981" s="135"/>
      <c r="D981" s="27"/>
      <c r="E981" s="27"/>
      <c r="F981" s="135"/>
      <c r="G981" s="27"/>
      <c r="H981" s="136"/>
      <c r="I981" s="136"/>
      <c r="J981" s="136"/>
      <c r="K981" s="136"/>
      <c r="L981" s="136"/>
      <c r="M981" s="136"/>
      <c r="N981" s="136"/>
      <c r="O981" s="136"/>
      <c r="P981" s="136"/>
      <c r="Q981" s="27"/>
      <c r="R981" s="136"/>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row>
    <row r="982" spans="1:44" ht="15.75" customHeight="1">
      <c r="A982" s="27"/>
      <c r="B982" s="27"/>
      <c r="C982" s="135"/>
      <c r="D982" s="27"/>
      <c r="E982" s="27"/>
      <c r="F982" s="135"/>
      <c r="G982" s="27"/>
      <c r="H982" s="136"/>
      <c r="I982" s="136"/>
      <c r="J982" s="136"/>
      <c r="K982" s="136"/>
      <c r="L982" s="136"/>
      <c r="M982" s="136"/>
      <c r="N982" s="136"/>
      <c r="O982" s="136"/>
      <c r="P982" s="136"/>
      <c r="Q982" s="27"/>
      <c r="R982" s="136"/>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row>
    <row r="983" spans="1:44" ht="15.75" customHeight="1">
      <c r="A983" s="27"/>
      <c r="B983" s="27"/>
      <c r="C983" s="135"/>
      <c r="D983" s="27"/>
      <c r="E983" s="27"/>
      <c r="F983" s="135"/>
      <c r="G983" s="27"/>
      <c r="H983" s="136"/>
      <c r="I983" s="136"/>
      <c r="J983" s="136"/>
      <c r="K983" s="136"/>
      <c r="L983" s="136"/>
      <c r="M983" s="136"/>
      <c r="N983" s="136"/>
      <c r="O983" s="136"/>
      <c r="P983" s="136"/>
      <c r="Q983" s="27"/>
      <c r="R983" s="136"/>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row>
    <row r="984" spans="1:44" ht="15.75" customHeight="1">
      <c r="A984" s="27"/>
      <c r="B984" s="27"/>
      <c r="C984" s="135"/>
      <c r="D984" s="27"/>
      <c r="E984" s="27"/>
      <c r="F984" s="135"/>
      <c r="G984" s="27"/>
      <c r="H984" s="136"/>
      <c r="I984" s="136"/>
      <c r="J984" s="136"/>
      <c r="K984" s="136"/>
      <c r="L984" s="136"/>
      <c r="M984" s="136"/>
      <c r="N984" s="136"/>
      <c r="O984" s="136"/>
      <c r="P984" s="136"/>
      <c r="Q984" s="27"/>
      <c r="R984" s="136"/>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row>
    <row r="985" spans="1:44" ht="15.75" customHeight="1">
      <c r="A985" s="27"/>
      <c r="B985" s="27"/>
      <c r="C985" s="135"/>
      <c r="D985" s="27"/>
      <c r="E985" s="27"/>
      <c r="F985" s="135"/>
      <c r="G985" s="27"/>
      <c r="H985" s="136"/>
      <c r="I985" s="136"/>
      <c r="J985" s="136"/>
      <c r="K985" s="136"/>
      <c r="L985" s="136"/>
      <c r="M985" s="136"/>
      <c r="N985" s="136"/>
      <c r="O985" s="136"/>
      <c r="P985" s="136"/>
      <c r="Q985" s="27"/>
      <c r="R985" s="136"/>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row>
    <row r="986" spans="1:44" ht="15.75" customHeight="1">
      <c r="A986" s="27"/>
      <c r="B986" s="27"/>
      <c r="C986" s="135"/>
      <c r="D986" s="27"/>
      <c r="E986" s="27"/>
      <c r="F986" s="135"/>
      <c r="G986" s="27"/>
      <c r="H986" s="136"/>
      <c r="I986" s="136"/>
      <c r="J986" s="136"/>
      <c r="K986" s="136"/>
      <c r="L986" s="136"/>
      <c r="M986" s="136"/>
      <c r="N986" s="136"/>
      <c r="O986" s="136"/>
      <c r="P986" s="136"/>
      <c r="Q986" s="27"/>
      <c r="R986" s="136"/>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row>
    <row r="987" spans="1:44" ht="15.75" customHeight="1">
      <c r="A987" s="27"/>
      <c r="B987" s="27"/>
      <c r="C987" s="135"/>
      <c r="D987" s="27"/>
      <c r="E987" s="27"/>
      <c r="F987" s="135"/>
      <c r="G987" s="27"/>
      <c r="H987" s="136"/>
      <c r="I987" s="136"/>
      <c r="J987" s="136"/>
      <c r="K987" s="136"/>
      <c r="L987" s="136"/>
      <c r="M987" s="136"/>
      <c r="N987" s="136"/>
      <c r="O987" s="136"/>
      <c r="P987" s="136"/>
      <c r="Q987" s="27"/>
      <c r="R987" s="136"/>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row>
    <row r="988" spans="1:44" ht="15.75" customHeight="1">
      <c r="A988" s="27"/>
      <c r="B988" s="27"/>
      <c r="C988" s="135"/>
      <c r="D988" s="27"/>
      <c r="E988" s="27"/>
      <c r="F988" s="135"/>
      <c r="G988" s="27"/>
      <c r="H988" s="136"/>
      <c r="I988" s="136"/>
      <c r="J988" s="136"/>
      <c r="K988" s="136"/>
      <c r="L988" s="136"/>
      <c r="M988" s="136"/>
      <c r="N988" s="136"/>
      <c r="O988" s="136"/>
      <c r="P988" s="136"/>
      <c r="Q988" s="27"/>
      <c r="R988" s="136"/>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row>
    <row r="989" spans="1:44" ht="15.75" customHeight="1">
      <c r="A989" s="27"/>
      <c r="B989" s="27"/>
      <c r="C989" s="135"/>
      <c r="D989" s="27"/>
      <c r="E989" s="27"/>
      <c r="F989" s="135"/>
      <c r="G989" s="27"/>
      <c r="H989" s="136"/>
      <c r="I989" s="136"/>
      <c r="J989" s="136"/>
      <c r="K989" s="136"/>
      <c r="L989" s="136"/>
      <c r="M989" s="136"/>
      <c r="N989" s="136"/>
      <c r="O989" s="136"/>
      <c r="P989" s="136"/>
      <c r="Q989" s="27"/>
      <c r="R989" s="136"/>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row>
    <row r="990" spans="1:44" ht="15.75" customHeight="1">
      <c r="A990" s="27"/>
      <c r="B990" s="27"/>
      <c r="C990" s="135"/>
      <c r="D990" s="27"/>
      <c r="E990" s="27"/>
      <c r="F990" s="135"/>
      <c r="G990" s="27"/>
      <c r="H990" s="136"/>
      <c r="I990" s="136"/>
      <c r="J990" s="136"/>
      <c r="K990" s="136"/>
      <c r="L990" s="136"/>
      <c r="M990" s="136"/>
      <c r="N990" s="136"/>
      <c r="O990" s="136"/>
      <c r="P990" s="136"/>
      <c r="Q990" s="27"/>
      <c r="R990" s="136"/>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row>
    <row r="991" spans="1:44" ht="15.75" customHeight="1">
      <c r="A991" s="27"/>
      <c r="B991" s="27"/>
      <c r="C991" s="135"/>
      <c r="D991" s="27"/>
      <c r="E991" s="27"/>
      <c r="F991" s="135"/>
      <c r="G991" s="27"/>
      <c r="H991" s="136"/>
      <c r="I991" s="136"/>
      <c r="J991" s="136"/>
      <c r="K991" s="136"/>
      <c r="L991" s="136"/>
      <c r="M991" s="136"/>
      <c r="N991" s="136"/>
      <c r="O991" s="136"/>
      <c r="P991" s="136"/>
      <c r="Q991" s="27"/>
      <c r="R991" s="136"/>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row>
    <row r="992" spans="1:44" ht="15.75" customHeight="1">
      <c r="A992" s="27"/>
      <c r="B992" s="27"/>
      <c r="C992" s="135"/>
      <c r="D992" s="27"/>
      <c r="E992" s="27"/>
      <c r="F992" s="135"/>
      <c r="G992" s="27"/>
      <c r="H992" s="136"/>
      <c r="I992" s="136"/>
      <c r="J992" s="136"/>
      <c r="K992" s="136"/>
      <c r="L992" s="136"/>
      <c r="M992" s="136"/>
      <c r="N992" s="136"/>
      <c r="O992" s="136"/>
      <c r="P992" s="136"/>
      <c r="Q992" s="27"/>
      <c r="R992" s="136"/>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row>
    <row r="993" spans="1:44" ht="15.75" customHeight="1">
      <c r="A993" s="27"/>
      <c r="B993" s="27"/>
      <c r="C993" s="135"/>
      <c r="D993" s="27"/>
      <c r="E993" s="27"/>
      <c r="F993" s="135"/>
      <c r="G993" s="27"/>
      <c r="H993" s="136"/>
      <c r="I993" s="136"/>
      <c r="J993" s="136"/>
      <c r="K993" s="136"/>
      <c r="L993" s="136"/>
      <c r="M993" s="136"/>
      <c r="N993" s="136"/>
      <c r="O993" s="136"/>
      <c r="P993" s="136"/>
      <c r="Q993" s="27"/>
      <c r="R993" s="136"/>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row>
    <row r="994" spans="1:44" ht="15.75" customHeight="1">
      <c r="A994" s="27"/>
      <c r="B994" s="27"/>
      <c r="C994" s="135"/>
      <c r="D994" s="27"/>
      <c r="E994" s="27"/>
      <c r="F994" s="135"/>
      <c r="G994" s="27"/>
      <c r="H994" s="136"/>
      <c r="I994" s="136"/>
      <c r="J994" s="136"/>
      <c r="K994" s="136"/>
      <c r="L994" s="136"/>
      <c r="M994" s="136"/>
      <c r="N994" s="136"/>
      <c r="O994" s="136"/>
      <c r="P994" s="136"/>
      <c r="Q994" s="27"/>
      <c r="R994" s="136"/>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row>
    <row r="995" spans="1:44" ht="15.75" customHeight="1">
      <c r="A995" s="27"/>
      <c r="B995" s="27"/>
      <c r="C995" s="135"/>
      <c r="D995" s="27"/>
      <c r="E995" s="27"/>
      <c r="F995" s="135"/>
      <c r="G995" s="27"/>
      <c r="H995" s="136"/>
      <c r="I995" s="136"/>
      <c r="J995" s="136"/>
      <c r="K995" s="136"/>
      <c r="L995" s="136"/>
      <c r="M995" s="136"/>
      <c r="N995" s="136"/>
      <c r="O995" s="136"/>
      <c r="P995" s="136"/>
      <c r="Q995" s="27"/>
      <c r="R995" s="136"/>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row>
    <row r="996" spans="1:44" ht="15.75" customHeight="1">
      <c r="A996" s="27"/>
      <c r="B996" s="27"/>
      <c r="C996" s="135"/>
      <c r="D996" s="27"/>
      <c r="E996" s="27"/>
      <c r="F996" s="135"/>
      <c r="G996" s="27"/>
      <c r="H996" s="136"/>
      <c r="I996" s="136"/>
      <c r="J996" s="136"/>
      <c r="K996" s="136"/>
      <c r="L996" s="136"/>
      <c r="M996" s="136"/>
      <c r="N996" s="136"/>
      <c r="O996" s="136"/>
      <c r="P996" s="136"/>
      <c r="Q996" s="27"/>
      <c r="R996" s="136"/>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row>
    <row r="997" spans="1:44" ht="15.75" customHeight="1">
      <c r="A997" s="27"/>
      <c r="B997" s="27"/>
      <c r="C997" s="135"/>
      <c r="D997" s="27"/>
      <c r="E997" s="27"/>
      <c r="F997" s="135"/>
      <c r="G997" s="27"/>
      <c r="H997" s="136"/>
      <c r="I997" s="136"/>
      <c r="J997" s="136"/>
      <c r="K997" s="136"/>
      <c r="L997" s="136"/>
      <c r="M997" s="136"/>
      <c r="N997" s="136"/>
      <c r="O997" s="136"/>
      <c r="P997" s="136"/>
      <c r="Q997" s="27"/>
      <c r="R997" s="136"/>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row>
    <row r="998" spans="1:44" ht="15.75" customHeight="1">
      <c r="A998" s="27"/>
      <c r="B998" s="27"/>
      <c r="C998" s="135"/>
      <c r="D998" s="27"/>
      <c r="E998" s="27"/>
      <c r="F998" s="135"/>
      <c r="G998" s="27"/>
      <c r="H998" s="136"/>
      <c r="I998" s="136"/>
      <c r="J998" s="136"/>
      <c r="K998" s="136"/>
      <c r="L998" s="136"/>
      <c r="M998" s="136"/>
      <c r="N998" s="136"/>
      <c r="O998" s="136"/>
      <c r="P998" s="136"/>
      <c r="Q998" s="27"/>
      <c r="R998" s="136"/>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row>
    <row r="999" spans="1:44" ht="15.75" customHeight="1">
      <c r="A999" s="27"/>
      <c r="B999" s="27"/>
      <c r="C999" s="135"/>
      <c r="D999" s="27"/>
      <c r="E999" s="27"/>
      <c r="F999" s="135"/>
      <c r="G999" s="27"/>
      <c r="H999" s="136"/>
      <c r="I999" s="136"/>
      <c r="J999" s="136"/>
      <c r="K999" s="136"/>
      <c r="L999" s="136"/>
      <c r="M999" s="136"/>
      <c r="N999" s="136"/>
      <c r="O999" s="136"/>
      <c r="P999" s="136"/>
      <c r="Q999" s="27"/>
      <c r="R999" s="136"/>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row>
    <row r="1000" spans="1:44" ht="15.75" customHeight="1">
      <c r="A1000" s="27"/>
      <c r="B1000" s="27"/>
      <c r="C1000" s="135"/>
      <c r="D1000" s="27"/>
      <c r="E1000" s="27"/>
      <c r="F1000" s="135"/>
      <c r="G1000" s="27"/>
      <c r="H1000" s="136"/>
      <c r="I1000" s="136"/>
      <c r="J1000" s="136"/>
      <c r="K1000" s="136"/>
      <c r="L1000" s="136"/>
      <c r="M1000" s="136"/>
      <c r="N1000" s="136"/>
      <c r="O1000" s="136"/>
      <c r="P1000" s="136"/>
      <c r="Q1000" s="27"/>
      <c r="R1000" s="136"/>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row>
    <row r="1001" spans="1:44" ht="15.75" customHeight="1">
      <c r="A1001" s="27"/>
      <c r="B1001" s="27"/>
      <c r="C1001" s="135"/>
      <c r="D1001" s="27"/>
      <c r="E1001" s="27"/>
      <c r="F1001" s="135"/>
      <c r="G1001" s="27"/>
      <c r="H1001" s="136"/>
      <c r="I1001" s="136"/>
      <c r="J1001" s="136"/>
      <c r="K1001" s="136"/>
      <c r="L1001" s="136"/>
      <c r="M1001" s="136"/>
      <c r="N1001" s="136"/>
      <c r="O1001" s="136"/>
      <c r="P1001" s="136"/>
      <c r="Q1001" s="27"/>
      <c r="R1001" s="136"/>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row>
    <row r="1002" spans="1:44" ht="15.75" customHeight="1">
      <c r="A1002" s="27"/>
      <c r="B1002" s="27"/>
      <c r="C1002" s="135"/>
      <c r="D1002" s="27"/>
      <c r="E1002" s="27"/>
      <c r="F1002" s="135"/>
      <c r="G1002" s="27"/>
      <c r="H1002" s="136"/>
      <c r="I1002" s="136"/>
      <c r="J1002" s="136"/>
      <c r="K1002" s="136"/>
      <c r="L1002" s="136"/>
      <c r="M1002" s="136"/>
      <c r="N1002" s="136"/>
      <c r="O1002" s="136"/>
      <c r="P1002" s="136"/>
      <c r="Q1002" s="27"/>
      <c r="R1002" s="136"/>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row>
    <row r="1003" spans="1:44" ht="15.75" customHeight="1">
      <c r="A1003" s="27"/>
      <c r="B1003" s="27"/>
      <c r="C1003" s="135"/>
      <c r="D1003" s="27"/>
      <c r="E1003" s="27"/>
      <c r="F1003" s="135"/>
      <c r="G1003" s="27"/>
      <c r="H1003" s="136"/>
      <c r="I1003" s="136"/>
      <c r="J1003" s="136"/>
      <c r="K1003" s="136"/>
      <c r="L1003" s="136"/>
      <c r="M1003" s="136"/>
      <c r="N1003" s="136"/>
      <c r="O1003" s="136"/>
      <c r="P1003" s="136"/>
      <c r="Q1003" s="27"/>
      <c r="R1003" s="136"/>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row>
    <row r="1004" spans="1:44" ht="15.75" customHeight="1">
      <c r="A1004" s="27"/>
      <c r="B1004" s="27"/>
      <c r="C1004" s="135"/>
      <c r="D1004" s="27"/>
      <c r="E1004" s="27"/>
      <c r="F1004" s="135"/>
      <c r="G1004" s="27"/>
      <c r="H1004" s="136"/>
      <c r="I1004" s="136"/>
      <c r="J1004" s="136"/>
      <c r="K1004" s="136"/>
      <c r="L1004" s="136"/>
      <c r="M1004" s="136"/>
      <c r="N1004" s="136"/>
      <c r="O1004" s="136"/>
      <c r="P1004" s="136"/>
      <c r="Q1004" s="27"/>
      <c r="R1004" s="136"/>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row>
    <row r="1005" spans="1:44" ht="15.75" customHeight="1">
      <c r="A1005" s="27"/>
      <c r="B1005" s="27"/>
      <c r="C1005" s="135"/>
      <c r="D1005" s="27"/>
      <c r="E1005" s="27"/>
      <c r="F1005" s="135"/>
      <c r="G1005" s="27"/>
      <c r="H1005" s="136"/>
      <c r="I1005" s="136"/>
      <c r="J1005" s="136"/>
      <c r="K1005" s="136"/>
      <c r="L1005" s="136"/>
      <c r="M1005" s="136"/>
      <c r="N1005" s="136"/>
      <c r="O1005" s="136"/>
      <c r="P1005" s="136"/>
      <c r="Q1005" s="27"/>
      <c r="R1005" s="136"/>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row>
    <row r="1006" spans="1:44" ht="15.75" customHeight="1">
      <c r="A1006" s="27"/>
      <c r="B1006" s="27"/>
      <c r="C1006" s="135"/>
      <c r="D1006" s="27"/>
      <c r="E1006" s="27"/>
      <c r="F1006" s="135"/>
      <c r="G1006" s="27"/>
      <c r="H1006" s="136"/>
      <c r="I1006" s="136"/>
      <c r="J1006" s="136"/>
      <c r="K1006" s="136"/>
      <c r="L1006" s="136"/>
      <c r="M1006" s="136"/>
      <c r="N1006" s="136"/>
      <c r="O1006" s="136"/>
      <c r="P1006" s="136"/>
      <c r="Q1006" s="27"/>
      <c r="R1006" s="136"/>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row>
    <row r="1007" spans="1:44" ht="15.75" customHeight="1">
      <c r="A1007" s="27"/>
      <c r="B1007" s="27"/>
      <c r="C1007" s="135"/>
      <c r="D1007" s="27"/>
      <c r="E1007" s="27"/>
      <c r="F1007" s="135"/>
      <c r="G1007" s="27"/>
      <c r="H1007" s="136"/>
      <c r="I1007" s="136"/>
      <c r="J1007" s="136"/>
      <c r="K1007" s="136"/>
      <c r="L1007" s="136"/>
      <c r="M1007" s="136"/>
      <c r="N1007" s="136"/>
      <c r="O1007" s="136"/>
      <c r="P1007" s="136"/>
      <c r="Q1007" s="27"/>
      <c r="R1007" s="136"/>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row>
    <row r="1008" spans="1:44" ht="15.75" customHeight="1">
      <c r="A1008" s="27"/>
      <c r="B1008" s="27"/>
      <c r="C1008" s="135"/>
      <c r="D1008" s="27"/>
      <c r="E1008" s="27"/>
      <c r="F1008" s="135"/>
      <c r="G1008" s="27"/>
      <c r="H1008" s="136"/>
      <c r="I1008" s="136"/>
      <c r="J1008" s="136"/>
      <c r="K1008" s="136"/>
      <c r="L1008" s="136"/>
      <c r="M1008" s="136"/>
      <c r="N1008" s="136"/>
      <c r="O1008" s="136"/>
      <c r="P1008" s="136"/>
      <c r="Q1008" s="27"/>
      <c r="R1008" s="136"/>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row>
    <row r="1009" spans="1:44" ht="15.75" customHeight="1">
      <c r="A1009" s="27"/>
      <c r="B1009" s="27"/>
      <c r="C1009" s="135"/>
      <c r="D1009" s="27"/>
      <c r="E1009" s="27"/>
      <c r="F1009" s="135"/>
      <c r="G1009" s="27"/>
      <c r="H1009" s="136"/>
      <c r="I1009" s="136"/>
      <c r="J1009" s="136"/>
      <c r="K1009" s="136"/>
      <c r="L1009" s="136"/>
      <c r="M1009" s="136"/>
      <c r="N1009" s="136"/>
      <c r="O1009" s="136"/>
      <c r="P1009" s="136"/>
      <c r="Q1009" s="27"/>
      <c r="R1009" s="136"/>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row>
    <row r="1010" spans="1:44" ht="15.75" customHeight="1">
      <c r="A1010" s="27"/>
      <c r="B1010" s="27"/>
      <c r="C1010" s="135"/>
      <c r="D1010" s="27"/>
      <c r="E1010" s="27"/>
      <c r="F1010" s="135"/>
      <c r="G1010" s="27"/>
      <c r="H1010" s="136"/>
      <c r="I1010" s="136"/>
      <c r="J1010" s="136"/>
      <c r="K1010" s="136"/>
      <c r="L1010" s="136"/>
      <c r="M1010" s="136"/>
      <c r="N1010" s="136"/>
      <c r="O1010" s="136"/>
      <c r="P1010" s="136"/>
      <c r="Q1010" s="27"/>
      <c r="R1010" s="136"/>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row>
    <row r="1011" spans="1:44" ht="15.75" customHeight="1">
      <c r="A1011" s="27"/>
      <c r="B1011" s="27"/>
      <c r="C1011" s="135"/>
      <c r="D1011" s="27"/>
      <c r="E1011" s="27"/>
      <c r="F1011" s="135"/>
      <c r="G1011" s="27"/>
      <c r="H1011" s="136"/>
      <c r="I1011" s="136"/>
      <c r="J1011" s="136"/>
      <c r="K1011" s="136"/>
      <c r="L1011" s="136"/>
      <c r="M1011" s="136"/>
      <c r="N1011" s="136"/>
      <c r="O1011" s="136"/>
      <c r="P1011" s="136"/>
      <c r="Q1011" s="27"/>
      <c r="R1011" s="136"/>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row>
    <row r="1012" spans="1:44" ht="15.75" customHeight="1">
      <c r="A1012" s="27"/>
      <c r="B1012" s="27"/>
      <c r="C1012" s="135"/>
      <c r="D1012" s="27"/>
      <c r="E1012" s="27"/>
      <c r="F1012" s="135"/>
      <c r="G1012" s="27"/>
      <c r="H1012" s="136"/>
      <c r="I1012" s="136"/>
      <c r="J1012" s="136"/>
      <c r="K1012" s="136"/>
      <c r="L1012" s="136"/>
      <c r="M1012" s="136"/>
      <c r="N1012" s="136"/>
      <c r="O1012" s="136"/>
      <c r="P1012" s="136"/>
      <c r="Q1012" s="27"/>
      <c r="R1012" s="136"/>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row>
    <row r="1013" spans="1:44" ht="15.75" customHeight="1">
      <c r="A1013" s="27"/>
      <c r="B1013" s="27"/>
      <c r="C1013" s="135"/>
      <c r="D1013" s="27"/>
      <c r="E1013" s="27"/>
      <c r="F1013" s="135"/>
      <c r="G1013" s="27"/>
      <c r="H1013" s="136"/>
      <c r="I1013" s="136"/>
      <c r="J1013" s="136"/>
      <c r="K1013" s="136"/>
      <c r="L1013" s="136"/>
      <c r="M1013" s="136"/>
      <c r="N1013" s="136"/>
      <c r="O1013" s="136"/>
      <c r="P1013" s="136"/>
      <c r="Q1013" s="27"/>
      <c r="R1013" s="136"/>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row>
    <row r="1014" spans="1:44" ht="15.75" customHeight="1">
      <c r="A1014" s="27"/>
      <c r="B1014" s="27"/>
      <c r="C1014" s="135"/>
      <c r="D1014" s="27"/>
      <c r="E1014" s="27"/>
      <c r="F1014" s="135"/>
      <c r="G1014" s="27"/>
      <c r="H1014" s="136"/>
      <c r="I1014" s="136"/>
      <c r="J1014" s="136"/>
      <c r="K1014" s="136"/>
      <c r="L1014" s="136"/>
      <c r="M1014" s="136"/>
      <c r="N1014" s="136"/>
      <c r="O1014" s="136"/>
      <c r="P1014" s="136"/>
      <c r="Q1014" s="27"/>
      <c r="R1014" s="136"/>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row>
  </sheetData>
  <mergeCells count="19">
    <mergeCell ref="B48:H49"/>
    <mergeCell ref="B50:M50"/>
    <mergeCell ref="B11:B13"/>
    <mergeCell ref="C11:F12"/>
    <mergeCell ref="G11:J12"/>
    <mergeCell ref="K11:Q12"/>
    <mergeCell ref="H32:L33"/>
    <mergeCell ref="H34:I34"/>
    <mergeCell ref="H35:I35"/>
    <mergeCell ref="B8:Q8"/>
    <mergeCell ref="B9:Q9"/>
    <mergeCell ref="G34:G35"/>
    <mergeCell ref="B41:H42"/>
    <mergeCell ref="B43:M43"/>
    <mergeCell ref="B2:Q3"/>
    <mergeCell ref="B4:Q4"/>
    <mergeCell ref="B5:Q5"/>
    <mergeCell ref="B6:Q6"/>
    <mergeCell ref="B7:Q7"/>
  </mergeCells>
  <conditionalFormatting sqref="Q14:Q28">
    <cfRule type="cellIs" dxfId="5" priority="1" operator="equal">
      <formula>"NÃO REALIZADO"</formula>
    </cfRule>
  </conditionalFormatting>
  <conditionalFormatting sqref="Q14:Q28">
    <cfRule type="cellIs" dxfId="4" priority="2" operator="equal">
      <formula>"EM ELABORAÇÃO"</formula>
    </cfRule>
  </conditionalFormatting>
  <conditionalFormatting sqref="Q14:Q28">
    <cfRule type="containsText" dxfId="3" priority="3" operator="containsText" text="&quot;REALIZADO&quot;">
      <formula>NOT(ISERROR(SEARCH(("""REALIZADO"""),(Q14))))</formula>
    </cfRule>
  </conditionalFormatting>
  <conditionalFormatting sqref="Q29:Q30">
    <cfRule type="cellIs" dxfId="2" priority="4" operator="equal">
      <formula>"NÃO REALIZADO"</formula>
    </cfRule>
  </conditionalFormatting>
  <conditionalFormatting sqref="Q29:Q30">
    <cfRule type="cellIs" dxfId="1" priority="5" operator="equal">
      <formula>"EM ELABORAÇÃO"</formula>
    </cfRule>
  </conditionalFormatting>
  <conditionalFormatting sqref="Q29:Q30">
    <cfRule type="containsText" dxfId="0" priority="6" operator="containsText" text="&quot;REALIZADO&quot;">
      <formula>NOT(ISERROR(SEARCH(("""REALIZADO"""),(Q29))))</formula>
    </cfRule>
  </conditionalFormatting>
  <dataValidations count="5">
    <dataValidation type="list" allowBlank="1" showInputMessage="1" showErrorMessage="1" prompt=" - " sqref="F14:F30" xr:uid="{00000000-0002-0000-0B00-000000000000}">
      <formula1>$U$10:$U$28</formula1>
    </dataValidation>
    <dataValidation type="list" allowBlank="1" showInputMessage="1" showErrorMessage="1" prompt=" - " sqref="G14:H30" xr:uid="{00000000-0002-0000-0B00-000001000000}">
      <formula1>$R$10:$R$28</formula1>
    </dataValidation>
    <dataValidation type="list" allowBlank="1" showInputMessage="1" showErrorMessage="1" prompt=" - " sqref="K14:K30 N14:N30" xr:uid="{00000000-0002-0000-0B00-000002000000}">
      <formula1>$W$10:$W$13</formula1>
    </dataValidation>
    <dataValidation type="list" allowBlank="1" showInputMessage="1" showErrorMessage="1" prompt=" - " sqref="Q14:Q30" xr:uid="{00000000-0002-0000-0B00-000003000000}">
      <formula1>$X$10:$X$12</formula1>
    </dataValidation>
    <dataValidation type="list" allowBlank="1" showInputMessage="1" showErrorMessage="1" prompt=" - " sqref="M14:M30 P14:P30" xr:uid="{00000000-0002-0000-0B00-000004000000}">
      <formula1>$S$10:$S$11</formula1>
    </dataValidation>
  </dataValidation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B1000"/>
  <sheetViews>
    <sheetView workbookViewId="0"/>
  </sheetViews>
  <sheetFormatPr defaultColWidth="14.42578125" defaultRowHeight="15" customHeight="1"/>
  <cols>
    <col min="1" max="1" width="9.140625" customWidth="1"/>
    <col min="2" max="2" width="17.140625" customWidth="1"/>
    <col min="3" max="26" width="8" customWidth="1"/>
  </cols>
  <sheetData>
    <row r="6" spans="2:2">
      <c r="B6" s="298" t="s">
        <v>914</v>
      </c>
    </row>
    <row r="7" spans="2:2">
      <c r="B7" s="298" t="s">
        <v>624</v>
      </c>
    </row>
    <row r="8" spans="2:2">
      <c r="B8" s="298" t="s">
        <v>915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000"/>
  <sheetViews>
    <sheetView workbookViewId="0"/>
  </sheetViews>
  <sheetFormatPr defaultColWidth="14.42578125" defaultRowHeight="15" customHeight="1"/>
  <cols>
    <col min="1" max="26" width="8" customWidth="1"/>
  </cols>
  <sheetData>
    <row r="5" spans="2:6">
      <c r="D5" s="298">
        <v>1</v>
      </c>
    </row>
    <row r="6" spans="2:6">
      <c r="B6" s="299" t="s">
        <v>916</v>
      </c>
      <c r="D6" s="298">
        <v>2</v>
      </c>
    </row>
    <row r="7" spans="2:6">
      <c r="B7" s="299" t="s">
        <v>917</v>
      </c>
      <c r="D7" s="298">
        <v>3</v>
      </c>
    </row>
    <row r="8" spans="2:6">
      <c r="B8" s="299" t="s">
        <v>918</v>
      </c>
      <c r="D8" s="298">
        <v>4</v>
      </c>
      <c r="F8" s="298">
        <v>1</v>
      </c>
    </row>
    <row r="9" spans="2:6">
      <c r="B9" s="299" t="s">
        <v>919</v>
      </c>
      <c r="D9" s="298">
        <v>5</v>
      </c>
      <c r="F9" s="298">
        <v>0</v>
      </c>
    </row>
    <row r="10" spans="2:6">
      <c r="F10" s="298">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D00-000000000000}">
      <formula1>Controle</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showGridLines="0" workbookViewId="0"/>
  </sheetViews>
  <sheetFormatPr defaultColWidth="14.42578125" defaultRowHeight="15" customHeight="1"/>
  <cols>
    <col min="1" max="1" width="8.85546875" customWidth="1"/>
    <col min="2" max="2" width="65.7109375" customWidth="1"/>
    <col min="3" max="3" width="152.28515625" customWidth="1"/>
    <col min="4" max="4" width="10.42578125" customWidth="1"/>
    <col min="5" max="5" width="15.5703125" customWidth="1"/>
    <col min="6" max="6" width="8.85546875" customWidth="1"/>
    <col min="7" max="26" width="8" customWidth="1"/>
  </cols>
  <sheetData>
    <row r="1" spans="1:26" ht="18.75" customHeight="1">
      <c r="A1" s="15"/>
      <c r="B1" s="15"/>
      <c r="C1" s="15"/>
      <c r="D1" s="15"/>
      <c r="E1" s="16"/>
      <c r="F1" s="15"/>
      <c r="G1" s="15"/>
      <c r="H1" s="15"/>
      <c r="I1" s="15"/>
      <c r="J1" s="15"/>
      <c r="K1" s="15"/>
      <c r="L1" s="15"/>
      <c r="M1" s="15"/>
      <c r="N1" s="15"/>
      <c r="O1" s="15"/>
      <c r="P1" s="15"/>
      <c r="Q1" s="15"/>
      <c r="R1" s="15"/>
      <c r="S1" s="15"/>
      <c r="T1" s="15"/>
      <c r="U1" s="15"/>
      <c r="V1" s="15"/>
      <c r="W1" s="15"/>
      <c r="X1" s="17"/>
      <c r="Y1" s="17"/>
      <c r="Z1" s="17"/>
    </row>
    <row r="2" spans="1:26" ht="18.75" customHeight="1">
      <c r="A2" s="15"/>
      <c r="B2" s="317" t="s">
        <v>25</v>
      </c>
      <c r="C2" s="306"/>
      <c r="D2" s="15"/>
      <c r="E2" s="16"/>
      <c r="F2" s="15"/>
      <c r="G2" s="15"/>
      <c r="H2" s="15"/>
      <c r="I2" s="15"/>
      <c r="J2" s="15"/>
      <c r="K2" s="15"/>
      <c r="L2" s="15"/>
      <c r="M2" s="15"/>
      <c r="N2" s="15"/>
      <c r="O2" s="15"/>
      <c r="P2" s="15"/>
      <c r="Q2" s="15"/>
      <c r="R2" s="15"/>
      <c r="S2" s="15"/>
      <c r="T2" s="15"/>
      <c r="U2" s="15"/>
      <c r="V2" s="15"/>
      <c r="W2" s="15"/>
      <c r="X2" s="17"/>
      <c r="Y2" s="17"/>
      <c r="Z2" s="17"/>
    </row>
    <row r="3" spans="1:26" ht="18.75" customHeight="1">
      <c r="A3" s="15"/>
      <c r="B3" s="15"/>
      <c r="C3" s="15"/>
      <c r="D3" s="15"/>
      <c r="E3" s="18"/>
      <c r="F3" s="15"/>
      <c r="G3" s="15"/>
      <c r="H3" s="15"/>
      <c r="I3" s="15"/>
      <c r="J3" s="15"/>
      <c r="K3" s="15"/>
      <c r="L3" s="15"/>
      <c r="M3" s="15"/>
      <c r="N3" s="15"/>
      <c r="O3" s="15"/>
      <c r="P3" s="15"/>
      <c r="Q3" s="15"/>
      <c r="R3" s="15"/>
      <c r="S3" s="15"/>
      <c r="T3" s="15"/>
      <c r="U3" s="15"/>
      <c r="V3" s="15"/>
      <c r="W3" s="15"/>
      <c r="X3" s="17"/>
      <c r="Y3" s="17"/>
      <c r="Z3" s="17"/>
    </row>
    <row r="4" spans="1:26" ht="18.75" customHeight="1">
      <c r="A4" s="15"/>
      <c r="B4" s="15" t="s">
        <v>26</v>
      </c>
      <c r="C4" s="19" t="s">
        <v>27</v>
      </c>
      <c r="D4" s="15"/>
      <c r="E4" s="18"/>
      <c r="F4" s="15"/>
      <c r="G4" s="15"/>
      <c r="H4" s="15"/>
      <c r="I4" s="15"/>
      <c r="J4" s="15"/>
      <c r="K4" s="15"/>
      <c r="L4" s="15"/>
      <c r="M4" s="15"/>
      <c r="N4" s="15"/>
      <c r="O4" s="15"/>
      <c r="P4" s="15"/>
      <c r="Q4" s="15"/>
      <c r="R4" s="15"/>
      <c r="S4" s="15"/>
      <c r="T4" s="15"/>
      <c r="U4" s="15"/>
      <c r="V4" s="15"/>
      <c r="W4" s="15"/>
      <c r="X4" s="17"/>
      <c r="Y4" s="17"/>
      <c r="Z4" s="17"/>
    </row>
    <row r="5" spans="1:26" ht="18.75" customHeight="1">
      <c r="A5" s="15"/>
      <c r="B5" s="15" t="s">
        <v>28</v>
      </c>
      <c r="C5" s="19" t="s">
        <v>29</v>
      </c>
      <c r="D5" s="15"/>
      <c r="E5" s="18"/>
      <c r="F5" s="15"/>
      <c r="G5" s="15"/>
      <c r="H5" s="15"/>
      <c r="I5" s="15"/>
      <c r="J5" s="15"/>
      <c r="K5" s="15"/>
      <c r="L5" s="15"/>
      <c r="M5" s="15"/>
      <c r="N5" s="15"/>
      <c r="O5" s="15"/>
      <c r="P5" s="15"/>
      <c r="Q5" s="15"/>
      <c r="R5" s="15"/>
      <c r="S5" s="15"/>
      <c r="T5" s="15"/>
      <c r="U5" s="15"/>
      <c r="V5" s="15"/>
      <c r="W5" s="15"/>
      <c r="X5" s="17"/>
      <c r="Y5" s="17"/>
      <c r="Z5" s="17"/>
    </row>
    <row r="6" spans="1:26" ht="18.75" customHeight="1">
      <c r="A6" s="15"/>
      <c r="B6" s="15" t="s">
        <v>30</v>
      </c>
      <c r="C6" s="19"/>
      <c r="D6" s="15"/>
      <c r="E6" s="18"/>
      <c r="F6" s="15"/>
      <c r="G6" s="15"/>
      <c r="H6" s="15"/>
      <c r="I6" s="15"/>
      <c r="J6" s="15"/>
      <c r="K6" s="15"/>
      <c r="L6" s="15"/>
      <c r="M6" s="15"/>
      <c r="N6" s="15"/>
      <c r="O6" s="15"/>
      <c r="P6" s="15"/>
      <c r="Q6" s="15"/>
      <c r="R6" s="15"/>
      <c r="S6" s="15"/>
      <c r="T6" s="15"/>
      <c r="U6" s="15"/>
      <c r="V6" s="15"/>
      <c r="W6" s="15"/>
      <c r="X6" s="17"/>
      <c r="Y6" s="17"/>
      <c r="Z6" s="17"/>
    </row>
    <row r="7" spans="1:26" ht="18.75" customHeight="1">
      <c r="A7" s="15"/>
      <c r="B7" s="15" t="s">
        <v>31</v>
      </c>
      <c r="C7" s="19" t="s">
        <v>32</v>
      </c>
      <c r="D7" s="15"/>
      <c r="E7" s="18"/>
      <c r="F7" s="15"/>
      <c r="G7" s="15"/>
      <c r="H7" s="15"/>
      <c r="I7" s="15"/>
      <c r="J7" s="15"/>
      <c r="K7" s="15"/>
      <c r="L7" s="15"/>
      <c r="M7" s="15"/>
      <c r="N7" s="15"/>
      <c r="O7" s="15"/>
      <c r="P7" s="15"/>
      <c r="Q7" s="15"/>
      <c r="R7" s="15"/>
      <c r="S7" s="15"/>
      <c r="T7" s="15"/>
      <c r="U7" s="15"/>
      <c r="V7" s="15"/>
      <c r="W7" s="15"/>
      <c r="X7" s="17"/>
      <c r="Y7" s="17"/>
      <c r="Z7" s="17"/>
    </row>
    <row r="8" spans="1:26" ht="18.75" customHeight="1">
      <c r="A8" s="17"/>
      <c r="B8" s="17" t="s">
        <v>33</v>
      </c>
      <c r="C8" s="20" t="s">
        <v>34</v>
      </c>
      <c r="D8" s="17"/>
      <c r="E8" s="18"/>
      <c r="F8" s="17"/>
      <c r="G8" s="17"/>
      <c r="H8" s="17"/>
      <c r="I8" s="17"/>
      <c r="J8" s="17"/>
      <c r="K8" s="17"/>
      <c r="L8" s="17"/>
      <c r="M8" s="17"/>
      <c r="N8" s="17"/>
      <c r="O8" s="17"/>
      <c r="P8" s="17"/>
      <c r="Q8" s="17"/>
      <c r="R8" s="17"/>
      <c r="S8" s="17"/>
      <c r="T8" s="17"/>
      <c r="U8" s="17"/>
      <c r="V8" s="17"/>
      <c r="W8" s="17"/>
      <c r="X8" s="17"/>
      <c r="Y8" s="17"/>
      <c r="Z8" s="17"/>
    </row>
    <row r="9" spans="1:26" ht="18.75" customHeight="1">
      <c r="A9" s="15"/>
      <c r="B9" s="15"/>
      <c r="C9" s="15"/>
      <c r="D9" s="15"/>
      <c r="E9" s="18"/>
      <c r="F9" s="15"/>
      <c r="G9" s="15"/>
      <c r="H9" s="15"/>
      <c r="I9" s="15"/>
      <c r="J9" s="15"/>
      <c r="K9" s="15"/>
      <c r="L9" s="15"/>
      <c r="M9" s="15"/>
      <c r="N9" s="15"/>
      <c r="O9" s="15"/>
      <c r="P9" s="15"/>
      <c r="Q9" s="15"/>
      <c r="R9" s="15"/>
      <c r="S9" s="15"/>
      <c r="T9" s="15"/>
      <c r="U9" s="15"/>
      <c r="V9" s="15"/>
      <c r="W9" s="15"/>
      <c r="X9" s="17"/>
      <c r="Y9" s="17"/>
      <c r="Z9" s="17"/>
    </row>
    <row r="10" spans="1:26" ht="18.75" customHeight="1">
      <c r="A10" s="15"/>
      <c r="B10" s="15"/>
      <c r="C10" s="15"/>
      <c r="D10" s="15"/>
      <c r="E10" s="18"/>
      <c r="F10" s="15"/>
      <c r="G10" s="15"/>
      <c r="H10" s="15"/>
      <c r="I10" s="15"/>
      <c r="J10" s="15"/>
      <c r="K10" s="15"/>
      <c r="L10" s="15"/>
      <c r="M10" s="15"/>
      <c r="N10" s="15"/>
      <c r="O10" s="15"/>
      <c r="P10" s="15"/>
      <c r="Q10" s="15"/>
      <c r="R10" s="15"/>
      <c r="S10" s="15"/>
      <c r="T10" s="15"/>
      <c r="U10" s="15"/>
      <c r="V10" s="15"/>
      <c r="W10" s="15"/>
      <c r="X10" s="17"/>
      <c r="Y10" s="17"/>
      <c r="Z10" s="17"/>
    </row>
    <row r="11" spans="1:26" ht="18.75" customHeight="1">
      <c r="A11" s="15"/>
      <c r="B11" s="15"/>
      <c r="C11" s="15"/>
      <c r="D11" s="15"/>
      <c r="E11" s="18"/>
      <c r="F11" s="15"/>
      <c r="G11" s="15"/>
      <c r="H11" s="15"/>
      <c r="I11" s="15"/>
      <c r="J11" s="15"/>
      <c r="K11" s="15"/>
      <c r="L11" s="15"/>
      <c r="M11" s="15"/>
      <c r="N11" s="15"/>
      <c r="O11" s="15"/>
      <c r="P11" s="15"/>
      <c r="Q11" s="15"/>
      <c r="R11" s="15"/>
      <c r="S11" s="15"/>
      <c r="T11" s="15"/>
      <c r="U11" s="15"/>
      <c r="V11" s="15"/>
      <c r="W11" s="15"/>
      <c r="X11" s="17"/>
      <c r="Y11" s="17"/>
      <c r="Z11" s="17"/>
    </row>
    <row r="12" spans="1:26" ht="18.75" customHeight="1">
      <c r="A12" s="15"/>
      <c r="B12" s="15" t="s">
        <v>35</v>
      </c>
      <c r="C12" s="15"/>
      <c r="D12" s="15"/>
      <c r="E12" s="18"/>
      <c r="F12" s="15"/>
      <c r="G12" s="15"/>
      <c r="H12" s="15"/>
      <c r="I12" s="15"/>
      <c r="J12" s="15"/>
      <c r="K12" s="15"/>
      <c r="L12" s="15"/>
      <c r="M12" s="15"/>
      <c r="N12" s="15"/>
      <c r="O12" s="15"/>
      <c r="P12" s="15"/>
      <c r="Q12" s="15"/>
      <c r="R12" s="15"/>
      <c r="S12" s="15"/>
      <c r="T12" s="15"/>
      <c r="U12" s="15"/>
      <c r="V12" s="15"/>
      <c r="W12" s="15"/>
      <c r="X12" s="17"/>
      <c r="Y12" s="17"/>
      <c r="Z12" s="17"/>
    </row>
    <row r="13" spans="1:26" ht="18.75" customHeight="1">
      <c r="A13" s="15"/>
      <c r="B13" s="21" t="s">
        <v>36</v>
      </c>
      <c r="C13" s="21" t="s">
        <v>37</v>
      </c>
      <c r="D13" s="15"/>
      <c r="E13" s="18"/>
      <c r="F13" s="15"/>
      <c r="G13" s="15"/>
      <c r="H13" s="15"/>
      <c r="I13" s="15"/>
      <c r="J13" s="15"/>
      <c r="K13" s="15"/>
      <c r="L13" s="15"/>
      <c r="M13" s="15"/>
      <c r="N13" s="15"/>
      <c r="O13" s="15"/>
      <c r="P13" s="15"/>
      <c r="Q13" s="15"/>
      <c r="R13" s="15"/>
      <c r="S13" s="15"/>
      <c r="T13" s="15"/>
      <c r="U13" s="15"/>
      <c r="V13" s="15"/>
      <c r="W13" s="15"/>
      <c r="X13" s="17"/>
      <c r="Y13" s="17"/>
      <c r="Z13" s="17"/>
    </row>
    <row r="14" spans="1:26" ht="34.5" customHeight="1">
      <c r="A14" s="15"/>
      <c r="B14" s="22" t="s">
        <v>38</v>
      </c>
      <c r="C14" s="22" t="s">
        <v>39</v>
      </c>
      <c r="D14" s="15"/>
      <c r="E14" s="16"/>
      <c r="F14" s="15"/>
      <c r="G14" s="15"/>
      <c r="H14" s="15"/>
      <c r="I14" s="15"/>
      <c r="J14" s="15"/>
      <c r="K14" s="15"/>
      <c r="L14" s="15"/>
      <c r="M14" s="15"/>
      <c r="N14" s="15"/>
      <c r="O14" s="15"/>
      <c r="P14" s="15"/>
      <c r="Q14" s="15"/>
      <c r="R14" s="15"/>
      <c r="S14" s="15"/>
      <c r="T14" s="15"/>
      <c r="U14" s="15"/>
      <c r="V14" s="15"/>
      <c r="W14" s="15"/>
      <c r="X14" s="17"/>
      <c r="Y14" s="17"/>
      <c r="Z14" s="17"/>
    </row>
    <row r="15" spans="1:26" ht="39" customHeight="1">
      <c r="A15" s="15"/>
      <c r="B15" s="22" t="s">
        <v>40</v>
      </c>
      <c r="C15" s="22" t="s">
        <v>41</v>
      </c>
      <c r="D15" s="15"/>
      <c r="E15" s="16"/>
      <c r="F15" s="15"/>
      <c r="G15" s="15"/>
      <c r="H15" s="15"/>
      <c r="I15" s="15"/>
      <c r="J15" s="15"/>
      <c r="K15" s="15"/>
      <c r="L15" s="15"/>
      <c r="M15" s="15"/>
      <c r="N15" s="15"/>
      <c r="O15" s="15"/>
      <c r="P15" s="15"/>
      <c r="Q15" s="15"/>
      <c r="R15" s="15"/>
      <c r="S15" s="15"/>
      <c r="T15" s="15"/>
      <c r="U15" s="15"/>
      <c r="V15" s="15"/>
      <c r="W15" s="15"/>
      <c r="X15" s="17"/>
      <c r="Y15" s="17"/>
      <c r="Z15" s="17"/>
    </row>
    <row r="16" spans="1:26" ht="39" customHeight="1">
      <c r="A16" s="15"/>
      <c r="B16" s="15"/>
      <c r="C16" s="15"/>
      <c r="D16" s="15"/>
      <c r="E16" s="16"/>
      <c r="F16" s="15"/>
      <c r="G16" s="15"/>
      <c r="H16" s="15"/>
      <c r="I16" s="15"/>
      <c r="J16" s="15"/>
      <c r="K16" s="15"/>
      <c r="L16" s="15"/>
      <c r="M16" s="15"/>
      <c r="N16" s="15"/>
      <c r="O16" s="15"/>
      <c r="P16" s="15"/>
      <c r="Q16" s="15"/>
      <c r="R16" s="15"/>
      <c r="S16" s="15"/>
      <c r="T16" s="15"/>
      <c r="U16" s="15"/>
      <c r="V16" s="15"/>
      <c r="W16" s="15"/>
      <c r="X16" s="17"/>
      <c r="Y16" s="17"/>
      <c r="Z16" s="17"/>
    </row>
    <row r="17" spans="1:26" ht="18.75" customHeight="1">
      <c r="A17" s="15"/>
      <c r="B17" s="317" t="s">
        <v>42</v>
      </c>
      <c r="C17" s="306"/>
      <c r="D17" s="15"/>
      <c r="E17" s="16"/>
      <c r="F17" s="15"/>
      <c r="G17" s="15"/>
      <c r="H17" s="15"/>
      <c r="I17" s="15"/>
      <c r="J17" s="15"/>
      <c r="K17" s="15"/>
      <c r="L17" s="15"/>
      <c r="M17" s="15"/>
      <c r="N17" s="15"/>
      <c r="O17" s="15"/>
      <c r="P17" s="15"/>
      <c r="Q17" s="15"/>
      <c r="R17" s="15"/>
      <c r="S17" s="15"/>
      <c r="T17" s="15"/>
      <c r="U17" s="15"/>
      <c r="V17" s="15"/>
      <c r="W17" s="15"/>
      <c r="X17" s="17"/>
      <c r="Y17" s="17"/>
      <c r="Z17" s="17"/>
    </row>
    <row r="18" spans="1:26" ht="18.75" customHeight="1">
      <c r="A18" s="23"/>
      <c r="B18" s="24"/>
      <c r="C18" s="25"/>
      <c r="D18" s="23"/>
      <c r="E18" s="26"/>
      <c r="F18" s="23"/>
      <c r="G18" s="23"/>
      <c r="H18" s="23"/>
      <c r="I18" s="23"/>
      <c r="J18" s="23"/>
      <c r="K18" s="23"/>
      <c r="L18" s="23"/>
      <c r="M18" s="23"/>
      <c r="N18" s="23"/>
      <c r="O18" s="23"/>
      <c r="P18" s="23"/>
      <c r="Q18" s="23"/>
      <c r="R18" s="23"/>
      <c r="S18" s="23"/>
      <c r="T18" s="23"/>
      <c r="U18" s="23"/>
      <c r="V18" s="23"/>
      <c r="W18" s="23"/>
      <c r="X18" s="27"/>
      <c r="Y18" s="27"/>
      <c r="Z18" s="27"/>
    </row>
    <row r="19" spans="1:26" ht="18.75" customHeight="1">
      <c r="A19" s="15"/>
      <c r="B19" s="318" t="s">
        <v>43</v>
      </c>
      <c r="C19" s="319"/>
      <c r="D19" s="15"/>
      <c r="E19" s="16"/>
      <c r="F19" s="15"/>
      <c r="G19" s="15"/>
      <c r="H19" s="15"/>
      <c r="I19" s="15"/>
      <c r="J19" s="15"/>
      <c r="K19" s="15"/>
      <c r="L19" s="15"/>
      <c r="M19" s="15"/>
      <c r="N19" s="15"/>
      <c r="O19" s="15"/>
      <c r="P19" s="15"/>
      <c r="Q19" s="15"/>
      <c r="R19" s="15"/>
      <c r="S19" s="15"/>
      <c r="T19" s="15"/>
      <c r="U19" s="15"/>
      <c r="V19" s="15"/>
      <c r="W19" s="15"/>
      <c r="X19" s="17"/>
      <c r="Y19" s="17"/>
      <c r="Z19" s="17"/>
    </row>
    <row r="20" spans="1:26" ht="46.5" customHeight="1">
      <c r="A20" s="15"/>
      <c r="B20" s="320"/>
      <c r="C20" s="321"/>
      <c r="D20" s="15"/>
      <c r="E20" s="16"/>
      <c r="F20" s="15"/>
      <c r="G20" s="15"/>
      <c r="H20" s="15"/>
      <c r="I20" s="15"/>
      <c r="J20" s="15"/>
      <c r="K20" s="15"/>
      <c r="L20" s="15"/>
      <c r="M20" s="15"/>
      <c r="N20" s="15"/>
      <c r="O20" s="15"/>
      <c r="P20" s="15"/>
      <c r="Q20" s="15"/>
      <c r="R20" s="15"/>
      <c r="S20" s="15"/>
      <c r="T20" s="15"/>
      <c r="U20" s="15"/>
      <c r="V20" s="15"/>
      <c r="W20" s="15"/>
      <c r="X20" s="17"/>
      <c r="Y20" s="17"/>
      <c r="Z20" s="17"/>
    </row>
    <row r="21" spans="1:26" ht="18.75" customHeight="1">
      <c r="A21" s="23"/>
      <c r="B21" s="24"/>
      <c r="C21" s="25"/>
      <c r="D21" s="23"/>
      <c r="E21" s="26"/>
      <c r="F21" s="23"/>
      <c r="G21" s="23"/>
      <c r="H21" s="23"/>
      <c r="I21" s="23"/>
      <c r="J21" s="23"/>
      <c r="K21" s="23"/>
      <c r="L21" s="23"/>
      <c r="M21" s="23"/>
      <c r="N21" s="23"/>
      <c r="O21" s="23"/>
      <c r="P21" s="23"/>
      <c r="Q21" s="23"/>
      <c r="R21" s="23"/>
      <c r="S21" s="23"/>
      <c r="T21" s="23"/>
      <c r="U21" s="23"/>
      <c r="V21" s="23"/>
      <c r="W21" s="23"/>
      <c r="X21" s="27"/>
      <c r="Y21" s="27"/>
      <c r="Z21" s="27"/>
    </row>
    <row r="22" spans="1:26" ht="35.25" customHeight="1">
      <c r="A22" s="15"/>
      <c r="B22" s="28" t="s">
        <v>44</v>
      </c>
      <c r="C22" s="28" t="s">
        <v>45</v>
      </c>
      <c r="D22" s="15"/>
      <c r="E22" s="16"/>
      <c r="F22" s="15"/>
      <c r="G22" s="15"/>
      <c r="H22" s="15"/>
      <c r="I22" s="15"/>
      <c r="J22" s="15"/>
      <c r="K22" s="15"/>
      <c r="L22" s="15"/>
      <c r="M22" s="15"/>
      <c r="N22" s="15"/>
      <c r="O22" s="15"/>
      <c r="P22" s="15"/>
      <c r="Q22" s="15"/>
      <c r="R22" s="15"/>
      <c r="S22" s="15"/>
      <c r="T22" s="15"/>
      <c r="U22" s="15"/>
      <c r="V22" s="15"/>
      <c r="W22" s="15"/>
      <c r="X22" s="17"/>
      <c r="Y22" s="17"/>
      <c r="Z22" s="17"/>
    </row>
    <row r="23" spans="1:26" ht="41.25" customHeight="1">
      <c r="A23" s="15"/>
      <c r="B23" s="29" t="s">
        <v>46</v>
      </c>
      <c r="C23" s="30" t="s">
        <v>47</v>
      </c>
      <c r="D23" s="15"/>
      <c r="E23" s="16"/>
      <c r="F23" s="15"/>
      <c r="G23" s="15"/>
      <c r="H23" s="15"/>
      <c r="I23" s="15"/>
      <c r="J23" s="15"/>
      <c r="K23" s="15"/>
      <c r="L23" s="15"/>
      <c r="M23" s="15"/>
      <c r="N23" s="15"/>
      <c r="O23" s="15"/>
      <c r="P23" s="15"/>
      <c r="Q23" s="15"/>
      <c r="R23" s="15"/>
      <c r="S23" s="15"/>
      <c r="T23" s="15"/>
      <c r="U23" s="15"/>
      <c r="V23" s="15"/>
      <c r="W23" s="15"/>
      <c r="X23" s="17"/>
      <c r="Y23" s="17"/>
      <c r="Z23" s="17"/>
    </row>
    <row r="24" spans="1:26" ht="42" customHeight="1">
      <c r="A24" s="15"/>
      <c r="B24" s="29" t="s">
        <v>48</v>
      </c>
      <c r="C24" s="31" t="s">
        <v>49</v>
      </c>
      <c r="D24" s="15"/>
      <c r="E24" s="16"/>
      <c r="F24" s="15"/>
      <c r="G24" s="15"/>
      <c r="H24" s="15"/>
      <c r="I24" s="15"/>
      <c r="J24" s="15"/>
      <c r="K24" s="15"/>
      <c r="L24" s="15"/>
      <c r="M24" s="15"/>
      <c r="N24" s="15"/>
      <c r="O24" s="15"/>
      <c r="P24" s="15"/>
      <c r="Q24" s="15"/>
      <c r="R24" s="15"/>
      <c r="S24" s="15"/>
      <c r="T24" s="15"/>
      <c r="U24" s="15"/>
      <c r="V24" s="15"/>
      <c r="W24" s="15"/>
      <c r="X24" s="17"/>
      <c r="Y24" s="17"/>
      <c r="Z24" s="17"/>
    </row>
    <row r="25" spans="1:26" ht="42" customHeight="1">
      <c r="A25" s="15"/>
      <c r="B25" s="29" t="s">
        <v>50</v>
      </c>
      <c r="C25" s="30" t="s">
        <v>51</v>
      </c>
      <c r="D25" s="15"/>
      <c r="E25" s="16"/>
      <c r="F25" s="15"/>
      <c r="G25" s="15"/>
      <c r="H25" s="15"/>
      <c r="I25" s="15"/>
      <c r="J25" s="15"/>
      <c r="K25" s="15"/>
      <c r="L25" s="15"/>
      <c r="M25" s="15"/>
      <c r="N25" s="15"/>
      <c r="O25" s="15"/>
      <c r="P25" s="15"/>
      <c r="Q25" s="15"/>
      <c r="R25" s="15"/>
      <c r="S25" s="15"/>
      <c r="T25" s="15"/>
      <c r="U25" s="15"/>
      <c r="V25" s="15"/>
      <c r="W25" s="15"/>
      <c r="X25" s="17"/>
      <c r="Y25" s="17"/>
      <c r="Z25" s="17"/>
    </row>
    <row r="26" spans="1:26" ht="39" customHeight="1">
      <c r="A26" s="15"/>
      <c r="B26" s="29" t="s">
        <v>52</v>
      </c>
      <c r="C26" s="31" t="s">
        <v>53</v>
      </c>
      <c r="D26" s="15"/>
      <c r="E26" s="16"/>
      <c r="F26" s="15"/>
      <c r="G26" s="15"/>
      <c r="H26" s="15"/>
      <c r="I26" s="15"/>
      <c r="J26" s="15"/>
      <c r="K26" s="15"/>
      <c r="L26" s="15"/>
      <c r="M26" s="15"/>
      <c r="N26" s="15"/>
      <c r="O26" s="15"/>
      <c r="P26" s="15"/>
      <c r="Q26" s="15"/>
      <c r="R26" s="15"/>
      <c r="S26" s="15"/>
      <c r="T26" s="15"/>
      <c r="U26" s="15"/>
      <c r="V26" s="15"/>
      <c r="W26" s="15"/>
      <c r="X26" s="17"/>
      <c r="Y26" s="17"/>
      <c r="Z26" s="17"/>
    </row>
    <row r="27" spans="1:26" ht="43.5" customHeight="1">
      <c r="A27" s="15"/>
      <c r="B27" s="29" t="s">
        <v>54</v>
      </c>
      <c r="C27" s="31" t="s">
        <v>55</v>
      </c>
      <c r="D27" s="15"/>
      <c r="E27" s="16"/>
      <c r="F27" s="15"/>
      <c r="G27" s="15"/>
      <c r="H27" s="15"/>
      <c r="I27" s="15"/>
      <c r="J27" s="15"/>
      <c r="K27" s="15"/>
      <c r="L27" s="15"/>
      <c r="M27" s="15"/>
      <c r="N27" s="15"/>
      <c r="O27" s="15"/>
      <c r="P27" s="15"/>
      <c r="Q27" s="15"/>
      <c r="R27" s="15"/>
      <c r="S27" s="15"/>
      <c r="T27" s="15"/>
      <c r="U27" s="15"/>
      <c r="V27" s="15"/>
      <c r="W27" s="15"/>
      <c r="X27" s="17"/>
      <c r="Y27" s="17"/>
      <c r="Z27" s="17"/>
    </row>
    <row r="28" spans="1:26" ht="18.75" customHeight="1">
      <c r="A28" s="15"/>
      <c r="B28" s="15"/>
      <c r="C28" s="15"/>
      <c r="D28" s="15"/>
      <c r="E28" s="16"/>
      <c r="F28" s="15"/>
      <c r="G28" s="15"/>
      <c r="H28" s="15"/>
      <c r="I28" s="15"/>
      <c r="J28" s="15"/>
      <c r="K28" s="15"/>
      <c r="L28" s="15"/>
      <c r="M28" s="15"/>
      <c r="N28" s="15"/>
      <c r="O28" s="15"/>
      <c r="P28" s="15"/>
      <c r="Q28" s="15"/>
      <c r="R28" s="15"/>
      <c r="S28" s="15"/>
      <c r="T28" s="15"/>
      <c r="U28" s="15"/>
      <c r="V28" s="15"/>
      <c r="W28" s="15"/>
      <c r="X28" s="17"/>
      <c r="Y28" s="17"/>
      <c r="Z28" s="17"/>
    </row>
    <row r="29" spans="1:26" ht="18.75" customHeight="1">
      <c r="A29" s="15"/>
      <c r="B29" s="17"/>
      <c r="C29" s="17"/>
      <c r="D29" s="15"/>
      <c r="E29" s="16"/>
      <c r="F29" s="15"/>
      <c r="G29" s="15"/>
      <c r="H29" s="15"/>
      <c r="I29" s="15"/>
      <c r="J29" s="15"/>
      <c r="K29" s="15"/>
      <c r="L29" s="15"/>
      <c r="M29" s="15"/>
      <c r="N29" s="15"/>
      <c r="O29" s="15"/>
      <c r="P29" s="15"/>
      <c r="Q29" s="15"/>
      <c r="R29" s="15"/>
      <c r="S29" s="15"/>
      <c r="T29" s="15"/>
      <c r="U29" s="15"/>
      <c r="V29" s="15"/>
      <c r="W29" s="15"/>
      <c r="X29" s="17"/>
      <c r="Y29" s="17"/>
      <c r="Z29" s="17"/>
    </row>
    <row r="30" spans="1:26" ht="39" customHeight="1">
      <c r="A30" s="15"/>
      <c r="B30" s="17"/>
      <c r="C30" s="17"/>
      <c r="D30" s="15"/>
      <c r="E30" s="16"/>
      <c r="F30" s="15"/>
      <c r="G30" s="15"/>
      <c r="H30" s="15"/>
      <c r="I30" s="15"/>
      <c r="J30" s="15"/>
      <c r="K30" s="15"/>
      <c r="L30" s="15"/>
      <c r="M30" s="15"/>
      <c r="N30" s="15"/>
      <c r="O30" s="15"/>
      <c r="P30" s="15"/>
      <c r="Q30" s="15"/>
      <c r="R30" s="15"/>
      <c r="S30" s="15"/>
      <c r="T30" s="15"/>
      <c r="U30" s="15"/>
      <c r="V30" s="15"/>
      <c r="W30" s="15"/>
      <c r="X30" s="17"/>
      <c r="Y30" s="17"/>
      <c r="Z30" s="17"/>
    </row>
    <row r="31" spans="1:26" ht="18.75" customHeight="1">
      <c r="A31" s="15"/>
      <c r="B31" s="15"/>
      <c r="C31" s="15"/>
      <c r="D31" s="15"/>
      <c r="E31" s="16"/>
      <c r="F31" s="15"/>
      <c r="G31" s="15"/>
      <c r="H31" s="15"/>
      <c r="I31" s="15"/>
      <c r="J31" s="15"/>
      <c r="K31" s="15"/>
      <c r="L31" s="15"/>
      <c r="M31" s="15"/>
      <c r="N31" s="15"/>
      <c r="O31" s="15"/>
      <c r="P31" s="15"/>
      <c r="Q31" s="15"/>
      <c r="R31" s="15"/>
      <c r="S31" s="15"/>
      <c r="T31" s="15"/>
      <c r="U31" s="15"/>
      <c r="V31" s="15"/>
      <c r="W31" s="15"/>
      <c r="X31" s="17"/>
      <c r="Y31" s="17"/>
      <c r="Z31" s="17"/>
    </row>
    <row r="32" spans="1:26" ht="18.75" customHeight="1">
      <c r="A32" s="15"/>
      <c r="B32" s="15"/>
      <c r="C32" s="15"/>
      <c r="D32" s="15"/>
      <c r="E32" s="16"/>
      <c r="F32" s="15"/>
      <c r="G32" s="15"/>
      <c r="H32" s="15"/>
      <c r="I32" s="15"/>
      <c r="J32" s="15"/>
      <c r="K32" s="15"/>
      <c r="L32" s="15"/>
      <c r="M32" s="15"/>
      <c r="N32" s="15"/>
      <c r="O32" s="15"/>
      <c r="P32" s="15"/>
      <c r="Q32" s="15"/>
      <c r="R32" s="15"/>
      <c r="S32" s="15"/>
      <c r="T32" s="15"/>
      <c r="U32" s="15"/>
      <c r="V32" s="15"/>
      <c r="W32" s="15"/>
      <c r="X32" s="17"/>
      <c r="Y32" s="17"/>
      <c r="Z32" s="17"/>
    </row>
    <row r="33" spans="1:26" ht="18.75" customHeight="1">
      <c r="A33" s="15"/>
      <c r="B33" s="15"/>
      <c r="C33" s="15"/>
      <c r="D33" s="15"/>
      <c r="E33" s="16"/>
      <c r="F33" s="15"/>
      <c r="G33" s="15"/>
      <c r="H33" s="15"/>
      <c r="I33" s="15"/>
      <c r="J33" s="15"/>
      <c r="K33" s="15"/>
      <c r="L33" s="15"/>
      <c r="M33" s="15"/>
      <c r="N33" s="15"/>
      <c r="O33" s="15"/>
      <c r="P33" s="15"/>
      <c r="Q33" s="15"/>
      <c r="R33" s="15"/>
      <c r="S33" s="15"/>
      <c r="T33" s="15"/>
      <c r="U33" s="15"/>
      <c r="V33" s="15"/>
      <c r="W33" s="15"/>
      <c r="X33" s="17"/>
      <c r="Y33" s="17"/>
      <c r="Z33" s="17"/>
    </row>
    <row r="34" spans="1:26" ht="18.75" customHeight="1">
      <c r="A34" s="15"/>
      <c r="B34" s="15"/>
      <c r="C34" s="15"/>
      <c r="D34" s="15"/>
      <c r="E34" s="16"/>
      <c r="F34" s="15"/>
      <c r="G34" s="15"/>
      <c r="H34" s="15"/>
      <c r="I34" s="15"/>
      <c r="J34" s="15"/>
      <c r="K34" s="15"/>
      <c r="L34" s="15"/>
      <c r="M34" s="15"/>
      <c r="N34" s="15"/>
      <c r="O34" s="15"/>
      <c r="P34" s="15"/>
      <c r="Q34" s="15"/>
      <c r="R34" s="15"/>
      <c r="S34" s="15"/>
      <c r="T34" s="15"/>
      <c r="U34" s="15"/>
      <c r="V34" s="15"/>
      <c r="W34" s="15"/>
      <c r="X34" s="17"/>
      <c r="Y34" s="17"/>
      <c r="Z34" s="17"/>
    </row>
    <row r="35" spans="1:26" ht="18.75" customHeight="1">
      <c r="A35" s="15"/>
      <c r="B35" s="15"/>
      <c r="C35" s="15"/>
      <c r="D35" s="15"/>
      <c r="E35" s="16"/>
      <c r="F35" s="15"/>
      <c r="G35" s="15"/>
      <c r="H35" s="15"/>
      <c r="I35" s="15"/>
      <c r="J35" s="15"/>
      <c r="K35" s="15"/>
      <c r="L35" s="15"/>
      <c r="M35" s="15"/>
      <c r="N35" s="15"/>
      <c r="O35" s="15"/>
      <c r="P35" s="15"/>
      <c r="Q35" s="15"/>
      <c r="R35" s="15"/>
      <c r="S35" s="15"/>
      <c r="T35" s="15"/>
      <c r="U35" s="15"/>
      <c r="V35" s="15"/>
      <c r="W35" s="15"/>
      <c r="X35" s="17"/>
      <c r="Y35" s="17"/>
      <c r="Z35" s="17"/>
    </row>
    <row r="36" spans="1:26" ht="18.75" customHeight="1">
      <c r="A36" s="15"/>
      <c r="B36" s="15"/>
      <c r="C36" s="15"/>
      <c r="D36" s="15"/>
      <c r="E36" s="16"/>
      <c r="F36" s="15"/>
      <c r="G36" s="15"/>
      <c r="H36" s="15"/>
      <c r="I36" s="15"/>
      <c r="J36" s="15"/>
      <c r="K36" s="15"/>
      <c r="L36" s="15"/>
      <c r="M36" s="15"/>
      <c r="N36" s="15"/>
      <c r="O36" s="15"/>
      <c r="P36" s="15"/>
      <c r="Q36" s="15"/>
      <c r="R36" s="15"/>
      <c r="S36" s="15"/>
      <c r="T36" s="15"/>
      <c r="U36" s="15"/>
      <c r="V36" s="15"/>
      <c r="W36" s="15"/>
      <c r="X36" s="17"/>
      <c r="Y36" s="17"/>
      <c r="Z36" s="17"/>
    </row>
    <row r="37" spans="1:26" ht="18.75" customHeight="1">
      <c r="A37" s="15"/>
      <c r="B37" s="15"/>
      <c r="C37" s="15"/>
      <c r="D37" s="15"/>
      <c r="E37" s="16"/>
      <c r="F37" s="15"/>
      <c r="G37" s="15"/>
      <c r="H37" s="15"/>
      <c r="I37" s="15"/>
      <c r="J37" s="15"/>
      <c r="K37" s="15"/>
      <c r="L37" s="15"/>
      <c r="M37" s="15"/>
      <c r="N37" s="15"/>
      <c r="O37" s="15"/>
      <c r="P37" s="15"/>
      <c r="Q37" s="15"/>
      <c r="R37" s="15"/>
      <c r="S37" s="15"/>
      <c r="T37" s="15"/>
      <c r="U37" s="15"/>
      <c r="V37" s="15"/>
      <c r="W37" s="15"/>
      <c r="X37" s="17"/>
      <c r="Y37" s="17"/>
      <c r="Z37" s="17"/>
    </row>
    <row r="38" spans="1:26" ht="18.75" customHeight="1">
      <c r="A38" s="15"/>
      <c r="B38" s="15"/>
      <c r="C38" s="15"/>
      <c r="D38" s="15"/>
      <c r="E38" s="16"/>
      <c r="F38" s="15"/>
      <c r="G38" s="15"/>
      <c r="H38" s="15"/>
      <c r="I38" s="15"/>
      <c r="J38" s="15"/>
      <c r="K38" s="15"/>
      <c r="L38" s="15"/>
      <c r="M38" s="15"/>
      <c r="N38" s="15"/>
      <c r="O38" s="15"/>
      <c r="P38" s="15"/>
      <c r="Q38" s="15"/>
      <c r="R38" s="15"/>
      <c r="S38" s="15"/>
      <c r="T38" s="15"/>
      <c r="U38" s="15"/>
      <c r="V38" s="15"/>
      <c r="W38" s="15"/>
      <c r="X38" s="17"/>
      <c r="Y38" s="17"/>
      <c r="Z38" s="17"/>
    </row>
    <row r="39" spans="1:26" ht="18.75" customHeight="1">
      <c r="A39" s="15"/>
      <c r="B39" s="15"/>
      <c r="C39" s="15"/>
      <c r="D39" s="15"/>
      <c r="E39" s="16"/>
      <c r="F39" s="15"/>
      <c r="G39" s="15"/>
      <c r="H39" s="15"/>
      <c r="I39" s="15"/>
      <c r="J39" s="15"/>
      <c r="K39" s="15"/>
      <c r="L39" s="15"/>
      <c r="M39" s="15"/>
      <c r="N39" s="15"/>
      <c r="O39" s="15"/>
      <c r="P39" s="15"/>
      <c r="Q39" s="15"/>
      <c r="R39" s="15"/>
      <c r="S39" s="15"/>
      <c r="T39" s="15"/>
      <c r="U39" s="15"/>
      <c r="V39" s="15"/>
      <c r="W39" s="15"/>
      <c r="X39" s="17"/>
      <c r="Y39" s="17"/>
      <c r="Z39" s="17"/>
    </row>
    <row r="40" spans="1:26" ht="18.75" customHeight="1">
      <c r="A40" s="15"/>
      <c r="B40" s="15"/>
      <c r="C40" s="15"/>
      <c r="D40" s="15"/>
      <c r="E40" s="16"/>
      <c r="F40" s="15"/>
      <c r="G40" s="15"/>
      <c r="H40" s="15"/>
      <c r="I40" s="15"/>
      <c r="J40" s="15"/>
      <c r="K40" s="15"/>
      <c r="L40" s="15"/>
      <c r="M40" s="15"/>
      <c r="N40" s="15"/>
      <c r="O40" s="15"/>
      <c r="P40" s="15"/>
      <c r="Q40" s="15"/>
      <c r="R40" s="15"/>
      <c r="S40" s="15"/>
      <c r="T40" s="15"/>
      <c r="U40" s="15"/>
      <c r="V40" s="15"/>
      <c r="W40" s="15"/>
      <c r="X40" s="17"/>
      <c r="Y40" s="17"/>
      <c r="Z40" s="17"/>
    </row>
    <row r="41" spans="1:26" ht="18.75" customHeight="1">
      <c r="A41" s="15"/>
      <c r="B41" s="15"/>
      <c r="C41" s="15"/>
      <c r="D41" s="15"/>
      <c r="E41" s="16"/>
      <c r="F41" s="15"/>
      <c r="G41" s="15"/>
      <c r="H41" s="15"/>
      <c r="I41" s="15"/>
      <c r="J41" s="15"/>
      <c r="K41" s="15"/>
      <c r="L41" s="15"/>
      <c r="M41" s="15"/>
      <c r="N41" s="15"/>
      <c r="O41" s="15"/>
      <c r="P41" s="15"/>
      <c r="Q41" s="15"/>
      <c r="R41" s="15"/>
      <c r="S41" s="15"/>
      <c r="T41" s="15"/>
      <c r="U41" s="15"/>
      <c r="V41" s="15"/>
      <c r="W41" s="15"/>
      <c r="X41" s="17"/>
      <c r="Y41" s="17"/>
      <c r="Z41" s="17"/>
    </row>
    <row r="42" spans="1:26" ht="18.75" customHeight="1">
      <c r="A42" s="15"/>
      <c r="B42" s="15"/>
      <c r="C42" s="15"/>
      <c r="D42" s="15"/>
      <c r="E42" s="16"/>
      <c r="F42" s="15"/>
      <c r="G42" s="15"/>
      <c r="H42" s="15"/>
      <c r="I42" s="15"/>
      <c r="J42" s="15"/>
      <c r="K42" s="15"/>
      <c r="L42" s="15"/>
      <c r="M42" s="15"/>
      <c r="N42" s="15"/>
      <c r="O42" s="15"/>
      <c r="P42" s="15"/>
      <c r="Q42" s="15"/>
      <c r="R42" s="15"/>
      <c r="S42" s="15"/>
      <c r="T42" s="15"/>
      <c r="U42" s="15"/>
      <c r="V42" s="15"/>
      <c r="W42" s="15"/>
      <c r="X42" s="17"/>
      <c r="Y42" s="17"/>
      <c r="Z42" s="17"/>
    </row>
    <row r="43" spans="1:26" ht="18.75" customHeight="1">
      <c r="A43" s="15"/>
      <c r="B43" s="15"/>
      <c r="C43" s="15"/>
      <c r="D43" s="15"/>
      <c r="E43" s="16"/>
      <c r="F43" s="15"/>
      <c r="G43" s="15"/>
      <c r="H43" s="15"/>
      <c r="I43" s="15"/>
      <c r="J43" s="15"/>
      <c r="K43" s="15"/>
      <c r="L43" s="15"/>
      <c r="M43" s="15"/>
      <c r="N43" s="15"/>
      <c r="O43" s="15"/>
      <c r="P43" s="15"/>
      <c r="Q43" s="15"/>
      <c r="R43" s="15"/>
      <c r="S43" s="15"/>
      <c r="T43" s="15"/>
      <c r="U43" s="15"/>
      <c r="V43" s="15"/>
      <c r="W43" s="15"/>
      <c r="X43" s="17"/>
      <c r="Y43" s="17"/>
      <c r="Z43" s="17"/>
    </row>
    <row r="44" spans="1:26" ht="18.75" customHeight="1">
      <c r="A44" s="15"/>
      <c r="B44" s="15"/>
      <c r="C44" s="15"/>
      <c r="D44" s="15"/>
      <c r="E44" s="16"/>
      <c r="F44" s="15"/>
      <c r="G44" s="15"/>
      <c r="H44" s="15"/>
      <c r="I44" s="15"/>
      <c r="J44" s="15"/>
      <c r="K44" s="15"/>
      <c r="L44" s="15"/>
      <c r="M44" s="15"/>
      <c r="N44" s="15"/>
      <c r="O44" s="15"/>
      <c r="P44" s="15"/>
      <c r="Q44" s="15"/>
      <c r="R44" s="15"/>
      <c r="S44" s="15"/>
      <c r="T44" s="15"/>
      <c r="U44" s="15"/>
      <c r="V44" s="15"/>
      <c r="W44" s="15"/>
      <c r="X44" s="17"/>
      <c r="Y44" s="17"/>
      <c r="Z44" s="17"/>
    </row>
    <row r="45" spans="1:26" ht="18.75" customHeight="1">
      <c r="A45" s="15"/>
      <c r="B45" s="15"/>
      <c r="C45" s="15"/>
      <c r="D45" s="15"/>
      <c r="E45" s="16"/>
      <c r="F45" s="15"/>
      <c r="G45" s="15"/>
      <c r="H45" s="15"/>
      <c r="I45" s="15"/>
      <c r="J45" s="15"/>
      <c r="K45" s="15"/>
      <c r="L45" s="15"/>
      <c r="M45" s="15"/>
      <c r="N45" s="15"/>
      <c r="O45" s="15"/>
      <c r="P45" s="15"/>
      <c r="Q45" s="15"/>
      <c r="R45" s="15"/>
      <c r="S45" s="15"/>
      <c r="T45" s="15"/>
      <c r="U45" s="15"/>
      <c r="V45" s="15"/>
      <c r="W45" s="15"/>
      <c r="X45" s="17"/>
      <c r="Y45" s="17"/>
      <c r="Z45" s="17"/>
    </row>
    <row r="46" spans="1:26" ht="18.75" customHeight="1">
      <c r="A46" s="15"/>
      <c r="B46" s="15"/>
      <c r="C46" s="15"/>
      <c r="D46" s="15"/>
      <c r="E46" s="16"/>
      <c r="F46" s="15"/>
      <c r="G46" s="15"/>
      <c r="H46" s="15"/>
      <c r="I46" s="15"/>
      <c r="J46" s="15"/>
      <c r="K46" s="15"/>
      <c r="L46" s="15"/>
      <c r="M46" s="15"/>
      <c r="N46" s="15"/>
      <c r="O46" s="15"/>
      <c r="P46" s="15"/>
      <c r="Q46" s="15"/>
      <c r="R46" s="15"/>
      <c r="S46" s="15"/>
      <c r="T46" s="15"/>
      <c r="U46" s="15"/>
      <c r="V46" s="15"/>
      <c r="W46" s="15"/>
      <c r="X46" s="17"/>
      <c r="Y46" s="17"/>
      <c r="Z46" s="17"/>
    </row>
    <row r="47" spans="1:26" ht="18.75" customHeight="1">
      <c r="A47" s="15"/>
      <c r="B47" s="15"/>
      <c r="C47" s="15"/>
      <c r="D47" s="15"/>
      <c r="E47" s="16"/>
      <c r="F47" s="15"/>
      <c r="G47" s="15"/>
      <c r="H47" s="15"/>
      <c r="I47" s="15"/>
      <c r="J47" s="15"/>
      <c r="K47" s="15"/>
      <c r="L47" s="15"/>
      <c r="M47" s="15"/>
      <c r="N47" s="15"/>
      <c r="O47" s="15"/>
      <c r="P47" s="15"/>
      <c r="Q47" s="15"/>
      <c r="R47" s="15"/>
      <c r="S47" s="15"/>
      <c r="T47" s="15"/>
      <c r="U47" s="15"/>
      <c r="V47" s="15"/>
      <c r="W47" s="15"/>
      <c r="X47" s="17"/>
      <c r="Y47" s="17"/>
      <c r="Z47" s="17"/>
    </row>
    <row r="48" spans="1:26" ht="18.75" customHeight="1">
      <c r="A48" s="15"/>
      <c r="B48" s="15"/>
      <c r="C48" s="15"/>
      <c r="D48" s="15"/>
      <c r="E48" s="16"/>
      <c r="F48" s="15"/>
      <c r="G48" s="15"/>
      <c r="H48" s="15"/>
      <c r="I48" s="15"/>
      <c r="J48" s="15"/>
      <c r="K48" s="15"/>
      <c r="L48" s="15"/>
      <c r="M48" s="15"/>
      <c r="N48" s="15"/>
      <c r="O48" s="15"/>
      <c r="P48" s="15"/>
      <c r="Q48" s="15"/>
      <c r="R48" s="15"/>
      <c r="S48" s="15"/>
      <c r="T48" s="15"/>
      <c r="U48" s="15"/>
      <c r="V48" s="15"/>
      <c r="W48" s="15"/>
      <c r="X48" s="17"/>
      <c r="Y48" s="17"/>
      <c r="Z48" s="17"/>
    </row>
    <row r="49" spans="1:26" ht="18.75" customHeight="1">
      <c r="A49" s="15"/>
      <c r="B49" s="15"/>
      <c r="C49" s="15"/>
      <c r="D49" s="15"/>
      <c r="E49" s="16"/>
      <c r="F49" s="15"/>
      <c r="G49" s="15"/>
      <c r="H49" s="15"/>
      <c r="I49" s="15"/>
      <c r="J49" s="15"/>
      <c r="K49" s="15"/>
      <c r="L49" s="15"/>
      <c r="M49" s="15"/>
      <c r="N49" s="15"/>
      <c r="O49" s="15"/>
      <c r="P49" s="15"/>
      <c r="Q49" s="15"/>
      <c r="R49" s="15"/>
      <c r="S49" s="15"/>
      <c r="T49" s="15"/>
      <c r="U49" s="15"/>
      <c r="V49" s="15"/>
      <c r="W49" s="15"/>
      <c r="X49" s="17"/>
      <c r="Y49" s="17"/>
      <c r="Z49" s="17"/>
    </row>
    <row r="50" spans="1:26" ht="18.75" customHeight="1">
      <c r="A50" s="15"/>
      <c r="B50" s="15"/>
      <c r="C50" s="15"/>
      <c r="D50" s="15"/>
      <c r="E50" s="16"/>
      <c r="F50" s="15"/>
      <c r="G50" s="15"/>
      <c r="H50" s="15"/>
      <c r="I50" s="15"/>
      <c r="J50" s="15"/>
      <c r="K50" s="15"/>
      <c r="L50" s="15"/>
      <c r="M50" s="15"/>
      <c r="N50" s="15"/>
      <c r="O50" s="15"/>
      <c r="P50" s="15"/>
      <c r="Q50" s="15"/>
      <c r="R50" s="15"/>
      <c r="S50" s="15"/>
      <c r="T50" s="15"/>
      <c r="U50" s="15"/>
      <c r="V50" s="15"/>
      <c r="W50" s="15"/>
      <c r="X50" s="17"/>
      <c r="Y50" s="17"/>
      <c r="Z50" s="17"/>
    </row>
    <row r="51" spans="1:26" ht="18.75" customHeight="1">
      <c r="A51" s="15"/>
      <c r="B51" s="15"/>
      <c r="C51" s="15"/>
      <c r="D51" s="15"/>
      <c r="E51" s="16"/>
      <c r="F51" s="15"/>
      <c r="G51" s="15"/>
      <c r="H51" s="15"/>
      <c r="I51" s="15"/>
      <c r="J51" s="15"/>
      <c r="K51" s="15"/>
      <c r="L51" s="15"/>
      <c r="M51" s="15"/>
      <c r="N51" s="15"/>
      <c r="O51" s="15"/>
      <c r="P51" s="15"/>
      <c r="Q51" s="15"/>
      <c r="R51" s="15"/>
      <c r="S51" s="15"/>
      <c r="T51" s="15"/>
      <c r="U51" s="15"/>
      <c r="V51" s="15"/>
      <c r="W51" s="15"/>
      <c r="X51" s="17"/>
      <c r="Y51" s="17"/>
      <c r="Z51" s="17"/>
    </row>
    <row r="52" spans="1:26" ht="18.75" customHeight="1">
      <c r="A52" s="15"/>
      <c r="B52" s="15"/>
      <c r="C52" s="15"/>
      <c r="D52" s="15"/>
      <c r="E52" s="16"/>
      <c r="F52" s="15"/>
      <c r="G52" s="15"/>
      <c r="H52" s="15"/>
      <c r="I52" s="15"/>
      <c r="J52" s="15"/>
      <c r="K52" s="15"/>
      <c r="L52" s="15"/>
      <c r="M52" s="15"/>
      <c r="N52" s="15"/>
      <c r="O52" s="15"/>
      <c r="P52" s="15"/>
      <c r="Q52" s="15"/>
      <c r="R52" s="15"/>
      <c r="S52" s="15"/>
      <c r="T52" s="15"/>
      <c r="U52" s="15"/>
      <c r="V52" s="15"/>
      <c r="W52" s="15"/>
      <c r="X52" s="17"/>
      <c r="Y52" s="17"/>
      <c r="Z52" s="17"/>
    </row>
    <row r="53" spans="1:26" ht="18.75" customHeight="1">
      <c r="A53" s="15"/>
      <c r="B53" s="15"/>
      <c r="C53" s="15"/>
      <c r="D53" s="15"/>
      <c r="E53" s="16"/>
      <c r="F53" s="15"/>
      <c r="G53" s="15"/>
      <c r="H53" s="15"/>
      <c r="I53" s="15"/>
      <c r="J53" s="15"/>
      <c r="K53" s="15"/>
      <c r="L53" s="15"/>
      <c r="M53" s="15"/>
      <c r="N53" s="15"/>
      <c r="O53" s="15"/>
      <c r="P53" s="15"/>
      <c r="Q53" s="15"/>
      <c r="R53" s="15"/>
      <c r="S53" s="15"/>
      <c r="T53" s="15"/>
      <c r="U53" s="15"/>
      <c r="V53" s="15"/>
      <c r="W53" s="15"/>
      <c r="X53" s="17"/>
      <c r="Y53" s="17"/>
      <c r="Z53" s="17"/>
    </row>
    <row r="54" spans="1:26" ht="18.75" customHeight="1">
      <c r="A54" s="15"/>
      <c r="B54" s="15"/>
      <c r="C54" s="15"/>
      <c r="D54" s="15"/>
      <c r="E54" s="16"/>
      <c r="F54" s="15"/>
      <c r="G54" s="15"/>
      <c r="H54" s="15"/>
      <c r="I54" s="15"/>
      <c r="J54" s="15"/>
      <c r="K54" s="15"/>
      <c r="L54" s="15"/>
      <c r="M54" s="15"/>
      <c r="N54" s="15"/>
      <c r="O54" s="15"/>
      <c r="P54" s="15"/>
      <c r="Q54" s="15"/>
      <c r="R54" s="15"/>
      <c r="S54" s="15"/>
      <c r="T54" s="15"/>
      <c r="U54" s="15"/>
      <c r="V54" s="15"/>
      <c r="W54" s="15"/>
      <c r="X54" s="17"/>
      <c r="Y54" s="17"/>
      <c r="Z54" s="17"/>
    </row>
    <row r="55" spans="1:26" ht="18.75" customHeight="1">
      <c r="A55" s="15"/>
      <c r="B55" s="15"/>
      <c r="C55" s="15"/>
      <c r="D55" s="15"/>
      <c r="E55" s="16"/>
      <c r="F55" s="15"/>
      <c r="G55" s="15"/>
      <c r="H55" s="15"/>
      <c r="I55" s="15"/>
      <c r="J55" s="15"/>
      <c r="K55" s="15"/>
      <c r="L55" s="15"/>
      <c r="M55" s="15"/>
      <c r="N55" s="15"/>
      <c r="O55" s="15"/>
      <c r="P55" s="15"/>
      <c r="Q55" s="15"/>
      <c r="R55" s="15"/>
      <c r="S55" s="15"/>
      <c r="T55" s="15"/>
      <c r="U55" s="15"/>
      <c r="V55" s="15"/>
      <c r="W55" s="15"/>
      <c r="X55" s="17"/>
      <c r="Y55" s="17"/>
      <c r="Z55" s="17"/>
    </row>
    <row r="56" spans="1:26" ht="18.75" customHeight="1">
      <c r="A56" s="15"/>
      <c r="B56" s="15"/>
      <c r="C56" s="15"/>
      <c r="D56" s="15"/>
      <c r="E56" s="16"/>
      <c r="F56" s="15"/>
      <c r="G56" s="15"/>
      <c r="H56" s="15"/>
      <c r="I56" s="15"/>
      <c r="J56" s="15"/>
      <c r="K56" s="15"/>
      <c r="L56" s="15"/>
      <c r="M56" s="15"/>
      <c r="N56" s="15"/>
      <c r="O56" s="15"/>
      <c r="P56" s="15"/>
      <c r="Q56" s="15"/>
      <c r="R56" s="15"/>
      <c r="S56" s="15"/>
      <c r="T56" s="15"/>
      <c r="U56" s="15"/>
      <c r="V56" s="15"/>
      <c r="W56" s="15"/>
      <c r="X56" s="17"/>
      <c r="Y56" s="17"/>
      <c r="Z56" s="17"/>
    </row>
    <row r="57" spans="1:26" ht="18.75" customHeight="1">
      <c r="A57" s="15"/>
      <c r="B57" s="15"/>
      <c r="C57" s="15"/>
      <c r="D57" s="15"/>
      <c r="E57" s="16"/>
      <c r="F57" s="15"/>
      <c r="G57" s="15"/>
      <c r="H57" s="15"/>
      <c r="I57" s="15"/>
      <c r="J57" s="15"/>
      <c r="K57" s="15"/>
      <c r="L57" s="15"/>
      <c r="M57" s="15"/>
      <c r="N57" s="15"/>
      <c r="O57" s="15"/>
      <c r="P57" s="15"/>
      <c r="Q57" s="15"/>
      <c r="R57" s="15"/>
      <c r="S57" s="15"/>
      <c r="T57" s="15"/>
      <c r="U57" s="15"/>
      <c r="V57" s="15"/>
      <c r="W57" s="15"/>
      <c r="X57" s="17"/>
      <c r="Y57" s="17"/>
      <c r="Z57" s="17"/>
    </row>
    <row r="58" spans="1:26" ht="18.75" customHeight="1">
      <c r="A58" s="15"/>
      <c r="B58" s="15"/>
      <c r="C58" s="15"/>
      <c r="D58" s="15"/>
      <c r="E58" s="16"/>
      <c r="F58" s="15"/>
      <c r="G58" s="15"/>
      <c r="H58" s="15"/>
      <c r="I58" s="15"/>
      <c r="J58" s="15"/>
      <c r="K58" s="15"/>
      <c r="L58" s="15"/>
      <c r="M58" s="15"/>
      <c r="N58" s="15"/>
      <c r="O58" s="15"/>
      <c r="P58" s="15"/>
      <c r="Q58" s="15"/>
      <c r="R58" s="15"/>
      <c r="S58" s="15"/>
      <c r="T58" s="15"/>
      <c r="U58" s="15"/>
      <c r="V58" s="15"/>
      <c r="W58" s="15"/>
      <c r="X58" s="17"/>
      <c r="Y58" s="17"/>
      <c r="Z58" s="17"/>
    </row>
    <row r="59" spans="1:26" ht="18.75" customHeight="1">
      <c r="A59" s="15"/>
      <c r="B59" s="15"/>
      <c r="C59" s="15"/>
      <c r="D59" s="15"/>
      <c r="E59" s="16"/>
      <c r="F59" s="15"/>
      <c r="G59" s="15"/>
      <c r="H59" s="15"/>
      <c r="I59" s="15"/>
      <c r="J59" s="15"/>
      <c r="K59" s="15"/>
      <c r="L59" s="15"/>
      <c r="M59" s="15"/>
      <c r="N59" s="15"/>
      <c r="O59" s="15"/>
      <c r="P59" s="15"/>
      <c r="Q59" s="15"/>
      <c r="R59" s="15"/>
      <c r="S59" s="15"/>
      <c r="T59" s="15"/>
      <c r="U59" s="15"/>
      <c r="V59" s="15"/>
      <c r="W59" s="15"/>
      <c r="X59" s="17"/>
      <c r="Y59" s="17"/>
      <c r="Z59" s="17"/>
    </row>
    <row r="60" spans="1:26" ht="18.75" customHeight="1">
      <c r="A60" s="15"/>
      <c r="B60" s="15"/>
      <c r="C60" s="15"/>
      <c r="D60" s="15"/>
      <c r="E60" s="16"/>
      <c r="F60" s="15"/>
      <c r="G60" s="15"/>
      <c r="H60" s="15"/>
      <c r="I60" s="15"/>
      <c r="J60" s="15"/>
      <c r="K60" s="15"/>
      <c r="L60" s="15"/>
      <c r="M60" s="15"/>
      <c r="N60" s="15"/>
      <c r="O60" s="15"/>
      <c r="P60" s="15"/>
      <c r="Q60" s="15"/>
      <c r="R60" s="15"/>
      <c r="S60" s="15"/>
      <c r="T60" s="15"/>
      <c r="U60" s="15"/>
      <c r="V60" s="15"/>
      <c r="W60" s="15"/>
      <c r="X60" s="17"/>
      <c r="Y60" s="17"/>
      <c r="Z60" s="17"/>
    </row>
    <row r="61" spans="1:26" ht="18.75" customHeight="1">
      <c r="A61" s="15"/>
      <c r="B61" s="15"/>
      <c r="C61" s="15"/>
      <c r="D61" s="15"/>
      <c r="E61" s="16"/>
      <c r="F61" s="15"/>
      <c r="G61" s="15"/>
      <c r="H61" s="15"/>
      <c r="I61" s="15"/>
      <c r="J61" s="15"/>
      <c r="K61" s="15"/>
      <c r="L61" s="15"/>
      <c r="M61" s="15"/>
      <c r="N61" s="15"/>
      <c r="O61" s="15"/>
      <c r="P61" s="15"/>
      <c r="Q61" s="15"/>
      <c r="R61" s="15"/>
      <c r="S61" s="15"/>
      <c r="T61" s="15"/>
      <c r="U61" s="15"/>
      <c r="V61" s="15"/>
      <c r="W61" s="15"/>
      <c r="X61" s="17"/>
      <c r="Y61" s="17"/>
      <c r="Z61" s="17"/>
    </row>
    <row r="62" spans="1:26" ht="18.75" customHeight="1">
      <c r="A62" s="15"/>
      <c r="B62" s="15"/>
      <c r="C62" s="15"/>
      <c r="D62" s="15"/>
      <c r="E62" s="16"/>
      <c r="F62" s="15"/>
      <c r="G62" s="15"/>
      <c r="H62" s="15"/>
      <c r="I62" s="15"/>
      <c r="J62" s="15"/>
      <c r="K62" s="15"/>
      <c r="L62" s="15"/>
      <c r="M62" s="15"/>
      <c r="N62" s="15"/>
      <c r="O62" s="15"/>
      <c r="P62" s="15"/>
      <c r="Q62" s="15"/>
      <c r="R62" s="15"/>
      <c r="S62" s="15"/>
      <c r="T62" s="15"/>
      <c r="U62" s="15"/>
      <c r="V62" s="15"/>
      <c r="W62" s="15"/>
      <c r="X62" s="17"/>
      <c r="Y62" s="17"/>
      <c r="Z62" s="17"/>
    </row>
    <row r="63" spans="1:26" ht="18.75" customHeight="1">
      <c r="A63" s="15"/>
      <c r="B63" s="15"/>
      <c r="C63" s="15"/>
      <c r="D63" s="15"/>
      <c r="E63" s="16"/>
      <c r="F63" s="15"/>
      <c r="G63" s="15"/>
      <c r="H63" s="15"/>
      <c r="I63" s="15"/>
      <c r="J63" s="15"/>
      <c r="K63" s="15"/>
      <c r="L63" s="15"/>
      <c r="M63" s="15"/>
      <c r="N63" s="15"/>
      <c r="O63" s="15"/>
      <c r="P63" s="15"/>
      <c r="Q63" s="15"/>
      <c r="R63" s="15"/>
      <c r="S63" s="15"/>
      <c r="T63" s="15"/>
      <c r="U63" s="15"/>
      <c r="V63" s="15"/>
      <c r="W63" s="15"/>
      <c r="X63" s="17"/>
      <c r="Y63" s="17"/>
      <c r="Z63" s="17"/>
    </row>
    <row r="64" spans="1:26" ht="18.75" customHeight="1">
      <c r="A64" s="15"/>
      <c r="B64" s="15"/>
      <c r="C64" s="15"/>
      <c r="D64" s="15"/>
      <c r="E64" s="16"/>
      <c r="F64" s="15"/>
      <c r="G64" s="15"/>
      <c r="H64" s="15"/>
      <c r="I64" s="15"/>
      <c r="J64" s="15"/>
      <c r="K64" s="15"/>
      <c r="L64" s="15"/>
      <c r="M64" s="15"/>
      <c r="N64" s="15"/>
      <c r="O64" s="15"/>
      <c r="P64" s="15"/>
      <c r="Q64" s="15"/>
      <c r="R64" s="15"/>
      <c r="S64" s="15"/>
      <c r="T64" s="15"/>
      <c r="U64" s="15"/>
      <c r="V64" s="15"/>
      <c r="W64" s="15"/>
      <c r="X64" s="17"/>
      <c r="Y64" s="17"/>
      <c r="Z64" s="17"/>
    </row>
    <row r="65" spans="1:26" ht="18.75" customHeight="1">
      <c r="A65" s="15"/>
      <c r="B65" s="15"/>
      <c r="C65" s="15"/>
      <c r="D65" s="15"/>
      <c r="E65" s="16"/>
      <c r="F65" s="15"/>
      <c r="G65" s="15"/>
      <c r="H65" s="15"/>
      <c r="I65" s="15"/>
      <c r="J65" s="15"/>
      <c r="K65" s="15"/>
      <c r="L65" s="15"/>
      <c r="M65" s="15"/>
      <c r="N65" s="15"/>
      <c r="O65" s="15"/>
      <c r="P65" s="15"/>
      <c r="Q65" s="15"/>
      <c r="R65" s="15"/>
      <c r="S65" s="15"/>
      <c r="T65" s="15"/>
      <c r="U65" s="15"/>
      <c r="V65" s="15"/>
      <c r="W65" s="15"/>
      <c r="X65" s="17"/>
      <c r="Y65" s="17"/>
      <c r="Z65" s="17"/>
    </row>
    <row r="66" spans="1:26" ht="18.75" customHeight="1">
      <c r="A66" s="15"/>
      <c r="B66" s="15"/>
      <c r="C66" s="15"/>
      <c r="D66" s="15"/>
      <c r="E66" s="16"/>
      <c r="F66" s="15"/>
      <c r="G66" s="15"/>
      <c r="H66" s="15"/>
      <c r="I66" s="15"/>
      <c r="J66" s="15"/>
      <c r="K66" s="15"/>
      <c r="L66" s="15"/>
      <c r="M66" s="15"/>
      <c r="N66" s="15"/>
      <c r="O66" s="15"/>
      <c r="P66" s="15"/>
      <c r="Q66" s="15"/>
      <c r="R66" s="15"/>
      <c r="S66" s="15"/>
      <c r="T66" s="15"/>
      <c r="U66" s="15"/>
      <c r="V66" s="15"/>
      <c r="W66" s="15"/>
      <c r="X66" s="17"/>
      <c r="Y66" s="17"/>
      <c r="Z66" s="17"/>
    </row>
    <row r="67" spans="1:26" ht="18.75" customHeight="1">
      <c r="A67" s="15"/>
      <c r="B67" s="15"/>
      <c r="C67" s="15"/>
      <c r="D67" s="15"/>
      <c r="E67" s="16"/>
      <c r="F67" s="15"/>
      <c r="G67" s="15"/>
      <c r="H67" s="15"/>
      <c r="I67" s="15"/>
      <c r="J67" s="15"/>
      <c r="K67" s="15"/>
      <c r="L67" s="15"/>
      <c r="M67" s="15"/>
      <c r="N67" s="15"/>
      <c r="O67" s="15"/>
      <c r="P67" s="15"/>
      <c r="Q67" s="15"/>
      <c r="R67" s="15"/>
      <c r="S67" s="15"/>
      <c r="T67" s="15"/>
      <c r="U67" s="15"/>
      <c r="V67" s="15"/>
      <c r="W67" s="15"/>
      <c r="X67" s="17"/>
      <c r="Y67" s="17"/>
      <c r="Z67" s="17"/>
    </row>
    <row r="68" spans="1:26" ht="18.75" customHeight="1">
      <c r="A68" s="15"/>
      <c r="B68" s="15"/>
      <c r="C68" s="15"/>
      <c r="D68" s="15"/>
      <c r="E68" s="16"/>
      <c r="F68" s="15"/>
      <c r="G68" s="15"/>
      <c r="H68" s="15"/>
      <c r="I68" s="15"/>
      <c r="J68" s="15"/>
      <c r="K68" s="15"/>
      <c r="L68" s="15"/>
      <c r="M68" s="15"/>
      <c r="N68" s="15"/>
      <c r="O68" s="15"/>
      <c r="P68" s="15"/>
      <c r="Q68" s="15"/>
      <c r="R68" s="15"/>
      <c r="S68" s="15"/>
      <c r="T68" s="15"/>
      <c r="U68" s="15"/>
      <c r="V68" s="15"/>
      <c r="W68" s="15"/>
      <c r="X68" s="17"/>
      <c r="Y68" s="17"/>
      <c r="Z68" s="17"/>
    </row>
    <row r="69" spans="1:26" ht="18.75" customHeight="1">
      <c r="A69" s="15"/>
      <c r="B69" s="15"/>
      <c r="C69" s="15"/>
      <c r="D69" s="15"/>
      <c r="E69" s="16"/>
      <c r="F69" s="15"/>
      <c r="G69" s="15"/>
      <c r="H69" s="15"/>
      <c r="I69" s="15"/>
      <c r="J69" s="15"/>
      <c r="K69" s="15"/>
      <c r="L69" s="15"/>
      <c r="M69" s="15"/>
      <c r="N69" s="15"/>
      <c r="O69" s="15"/>
      <c r="P69" s="15"/>
      <c r="Q69" s="15"/>
      <c r="R69" s="15"/>
      <c r="S69" s="15"/>
      <c r="T69" s="15"/>
      <c r="U69" s="15"/>
      <c r="V69" s="15"/>
      <c r="W69" s="15"/>
      <c r="X69" s="17"/>
      <c r="Y69" s="17"/>
      <c r="Z69" s="17"/>
    </row>
    <row r="70" spans="1:26" ht="18.75" customHeight="1">
      <c r="A70" s="15"/>
      <c r="B70" s="15"/>
      <c r="C70" s="15"/>
      <c r="D70" s="15"/>
      <c r="E70" s="16"/>
      <c r="F70" s="15"/>
      <c r="G70" s="15"/>
      <c r="H70" s="15"/>
      <c r="I70" s="15"/>
      <c r="J70" s="15"/>
      <c r="K70" s="15"/>
      <c r="L70" s="15"/>
      <c r="M70" s="15"/>
      <c r="N70" s="15"/>
      <c r="O70" s="15"/>
      <c r="P70" s="15"/>
      <c r="Q70" s="15"/>
      <c r="R70" s="15"/>
      <c r="S70" s="15"/>
      <c r="T70" s="15"/>
      <c r="U70" s="15"/>
      <c r="V70" s="15"/>
      <c r="W70" s="15"/>
      <c r="X70" s="17"/>
      <c r="Y70" s="17"/>
      <c r="Z70" s="17"/>
    </row>
    <row r="71" spans="1:26" ht="18.75" customHeight="1">
      <c r="A71" s="15"/>
      <c r="B71" s="15"/>
      <c r="C71" s="15"/>
      <c r="D71" s="15"/>
      <c r="E71" s="16"/>
      <c r="F71" s="15"/>
      <c r="G71" s="15"/>
      <c r="H71" s="15"/>
      <c r="I71" s="15"/>
      <c r="J71" s="15"/>
      <c r="K71" s="15"/>
      <c r="L71" s="15"/>
      <c r="M71" s="15"/>
      <c r="N71" s="15"/>
      <c r="O71" s="15"/>
      <c r="P71" s="15"/>
      <c r="Q71" s="15"/>
      <c r="R71" s="15"/>
      <c r="S71" s="15"/>
      <c r="T71" s="15"/>
      <c r="U71" s="15"/>
      <c r="V71" s="15"/>
      <c r="W71" s="15"/>
      <c r="X71" s="17"/>
      <c r="Y71" s="17"/>
      <c r="Z71" s="17"/>
    </row>
    <row r="72" spans="1:26" ht="18.75" customHeight="1">
      <c r="A72" s="15"/>
      <c r="B72" s="15"/>
      <c r="C72" s="15"/>
      <c r="D72" s="15"/>
      <c r="E72" s="16"/>
      <c r="F72" s="15"/>
      <c r="G72" s="15"/>
      <c r="H72" s="15"/>
      <c r="I72" s="15"/>
      <c r="J72" s="15"/>
      <c r="K72" s="15"/>
      <c r="L72" s="15"/>
      <c r="M72" s="15"/>
      <c r="N72" s="15"/>
      <c r="O72" s="15"/>
      <c r="P72" s="15"/>
      <c r="Q72" s="15"/>
      <c r="R72" s="15"/>
      <c r="S72" s="15"/>
      <c r="T72" s="15"/>
      <c r="U72" s="15"/>
      <c r="V72" s="15"/>
      <c r="W72" s="15"/>
      <c r="X72" s="17"/>
      <c r="Y72" s="17"/>
      <c r="Z72" s="17"/>
    </row>
    <row r="73" spans="1:26" ht="18.75" customHeight="1">
      <c r="A73" s="15"/>
      <c r="B73" s="15"/>
      <c r="C73" s="15"/>
      <c r="D73" s="15"/>
      <c r="E73" s="16"/>
      <c r="F73" s="15"/>
      <c r="G73" s="15"/>
      <c r="H73" s="15"/>
      <c r="I73" s="15"/>
      <c r="J73" s="15"/>
      <c r="K73" s="15"/>
      <c r="L73" s="15"/>
      <c r="M73" s="15"/>
      <c r="N73" s="15"/>
      <c r="O73" s="15"/>
      <c r="P73" s="15"/>
      <c r="Q73" s="15"/>
      <c r="R73" s="15"/>
      <c r="S73" s="15"/>
      <c r="T73" s="15"/>
      <c r="U73" s="15"/>
      <c r="V73" s="15"/>
      <c r="W73" s="15"/>
      <c r="X73" s="17"/>
      <c r="Y73" s="17"/>
      <c r="Z73" s="17"/>
    </row>
    <row r="74" spans="1:26" ht="18.75" customHeight="1">
      <c r="A74" s="15"/>
      <c r="B74" s="15"/>
      <c r="C74" s="15"/>
      <c r="D74" s="15"/>
      <c r="E74" s="16"/>
      <c r="F74" s="15"/>
      <c r="G74" s="15"/>
      <c r="H74" s="15"/>
      <c r="I74" s="15"/>
      <c r="J74" s="15"/>
      <c r="K74" s="15"/>
      <c r="L74" s="15"/>
      <c r="M74" s="15"/>
      <c r="N74" s="15"/>
      <c r="O74" s="15"/>
      <c r="P74" s="15"/>
      <c r="Q74" s="15"/>
      <c r="R74" s="15"/>
      <c r="S74" s="15"/>
      <c r="T74" s="15"/>
      <c r="U74" s="15"/>
      <c r="V74" s="15"/>
      <c r="W74" s="15"/>
      <c r="X74" s="17"/>
      <c r="Y74" s="17"/>
      <c r="Z74" s="17"/>
    </row>
    <row r="75" spans="1:26" ht="18.75" customHeight="1">
      <c r="A75" s="15"/>
      <c r="B75" s="15"/>
      <c r="C75" s="15"/>
      <c r="D75" s="15"/>
      <c r="E75" s="16"/>
      <c r="F75" s="15"/>
      <c r="G75" s="15"/>
      <c r="H75" s="15"/>
      <c r="I75" s="15"/>
      <c r="J75" s="15"/>
      <c r="K75" s="15"/>
      <c r="L75" s="15"/>
      <c r="M75" s="15"/>
      <c r="N75" s="15"/>
      <c r="O75" s="15"/>
      <c r="P75" s="15"/>
      <c r="Q75" s="15"/>
      <c r="R75" s="15"/>
      <c r="S75" s="15"/>
      <c r="T75" s="15"/>
      <c r="U75" s="15"/>
      <c r="V75" s="15"/>
      <c r="W75" s="15"/>
      <c r="X75" s="17"/>
      <c r="Y75" s="17"/>
      <c r="Z75" s="17"/>
    </row>
    <row r="76" spans="1:26" ht="18.75" customHeight="1">
      <c r="A76" s="15"/>
      <c r="B76" s="15"/>
      <c r="C76" s="15"/>
      <c r="D76" s="15"/>
      <c r="E76" s="16"/>
      <c r="F76" s="15"/>
      <c r="G76" s="15"/>
      <c r="H76" s="15"/>
      <c r="I76" s="15"/>
      <c r="J76" s="15"/>
      <c r="K76" s="15"/>
      <c r="L76" s="15"/>
      <c r="M76" s="15"/>
      <c r="N76" s="15"/>
      <c r="O76" s="15"/>
      <c r="P76" s="15"/>
      <c r="Q76" s="15"/>
      <c r="R76" s="15"/>
      <c r="S76" s="15"/>
      <c r="T76" s="15"/>
      <c r="U76" s="15"/>
      <c r="V76" s="15"/>
      <c r="W76" s="15"/>
      <c r="X76" s="17"/>
      <c r="Y76" s="17"/>
      <c r="Z76" s="17"/>
    </row>
    <row r="77" spans="1:26" ht="18.75" customHeight="1">
      <c r="A77" s="15"/>
      <c r="B77" s="15"/>
      <c r="C77" s="15"/>
      <c r="D77" s="15"/>
      <c r="E77" s="16"/>
      <c r="F77" s="15"/>
      <c r="G77" s="15"/>
      <c r="H77" s="15"/>
      <c r="I77" s="15"/>
      <c r="J77" s="15"/>
      <c r="K77" s="15"/>
      <c r="L77" s="15"/>
      <c r="M77" s="15"/>
      <c r="N77" s="15"/>
      <c r="O77" s="15"/>
      <c r="P77" s="15"/>
      <c r="Q77" s="15"/>
      <c r="R77" s="15"/>
      <c r="S77" s="15"/>
      <c r="T77" s="15"/>
      <c r="U77" s="15"/>
      <c r="V77" s="15"/>
      <c r="W77" s="15"/>
      <c r="X77" s="17"/>
      <c r="Y77" s="17"/>
      <c r="Z77" s="17"/>
    </row>
    <row r="78" spans="1:26" ht="18.75" customHeight="1">
      <c r="A78" s="15"/>
      <c r="B78" s="15"/>
      <c r="C78" s="15"/>
      <c r="D78" s="15"/>
      <c r="E78" s="16"/>
      <c r="F78" s="15"/>
      <c r="G78" s="15"/>
      <c r="H78" s="15"/>
      <c r="I78" s="15"/>
      <c r="J78" s="15"/>
      <c r="K78" s="15"/>
      <c r="L78" s="15"/>
      <c r="M78" s="15"/>
      <c r="N78" s="15"/>
      <c r="O78" s="15"/>
      <c r="P78" s="15"/>
      <c r="Q78" s="15"/>
      <c r="R78" s="15"/>
      <c r="S78" s="15"/>
      <c r="T78" s="15"/>
      <c r="U78" s="15"/>
      <c r="V78" s="15"/>
      <c r="W78" s="15"/>
      <c r="X78" s="17"/>
      <c r="Y78" s="17"/>
      <c r="Z78" s="17"/>
    </row>
    <row r="79" spans="1:26" ht="18.75" customHeight="1">
      <c r="A79" s="15"/>
      <c r="B79" s="15"/>
      <c r="C79" s="15"/>
      <c r="D79" s="15"/>
      <c r="E79" s="16"/>
      <c r="F79" s="15"/>
      <c r="G79" s="15"/>
      <c r="H79" s="15"/>
      <c r="I79" s="15"/>
      <c r="J79" s="15"/>
      <c r="K79" s="15"/>
      <c r="L79" s="15"/>
      <c r="M79" s="15"/>
      <c r="N79" s="15"/>
      <c r="O79" s="15"/>
      <c r="P79" s="15"/>
      <c r="Q79" s="15"/>
      <c r="R79" s="15"/>
      <c r="S79" s="15"/>
      <c r="T79" s="15"/>
      <c r="U79" s="15"/>
      <c r="V79" s="15"/>
      <c r="W79" s="15"/>
      <c r="X79" s="17"/>
      <c r="Y79" s="17"/>
      <c r="Z79" s="17"/>
    </row>
    <row r="80" spans="1:26" ht="18.75" customHeight="1">
      <c r="A80" s="15"/>
      <c r="B80" s="15"/>
      <c r="C80" s="15"/>
      <c r="D80" s="15"/>
      <c r="E80" s="16"/>
      <c r="F80" s="15"/>
      <c r="G80" s="15"/>
      <c r="H80" s="15"/>
      <c r="I80" s="15"/>
      <c r="J80" s="15"/>
      <c r="K80" s="15"/>
      <c r="L80" s="15"/>
      <c r="M80" s="15"/>
      <c r="N80" s="15"/>
      <c r="O80" s="15"/>
      <c r="P80" s="15"/>
      <c r="Q80" s="15"/>
      <c r="R80" s="15"/>
      <c r="S80" s="15"/>
      <c r="T80" s="15"/>
      <c r="U80" s="15"/>
      <c r="V80" s="15"/>
      <c r="W80" s="15"/>
      <c r="X80" s="17"/>
      <c r="Y80" s="17"/>
      <c r="Z80" s="17"/>
    </row>
    <row r="81" spans="1:26" ht="18.75" customHeight="1">
      <c r="A81" s="15"/>
      <c r="B81" s="15"/>
      <c r="C81" s="15"/>
      <c r="D81" s="15"/>
      <c r="E81" s="16"/>
      <c r="F81" s="15"/>
      <c r="G81" s="15"/>
      <c r="H81" s="15"/>
      <c r="I81" s="15"/>
      <c r="J81" s="15"/>
      <c r="K81" s="15"/>
      <c r="L81" s="15"/>
      <c r="M81" s="15"/>
      <c r="N81" s="15"/>
      <c r="O81" s="15"/>
      <c r="P81" s="15"/>
      <c r="Q81" s="15"/>
      <c r="R81" s="15"/>
      <c r="S81" s="15"/>
      <c r="T81" s="15"/>
      <c r="U81" s="15"/>
      <c r="V81" s="15"/>
      <c r="W81" s="15"/>
      <c r="X81" s="17"/>
      <c r="Y81" s="17"/>
      <c r="Z81" s="17"/>
    </row>
    <row r="82" spans="1:26" ht="18.75" customHeight="1">
      <c r="A82" s="15"/>
      <c r="B82" s="15"/>
      <c r="C82" s="15"/>
      <c r="D82" s="15"/>
      <c r="E82" s="16"/>
      <c r="F82" s="15"/>
      <c r="G82" s="15"/>
      <c r="H82" s="15"/>
      <c r="I82" s="15"/>
      <c r="J82" s="15"/>
      <c r="K82" s="15"/>
      <c r="L82" s="15"/>
      <c r="M82" s="15"/>
      <c r="N82" s="15"/>
      <c r="O82" s="15"/>
      <c r="P82" s="15"/>
      <c r="Q82" s="15"/>
      <c r="R82" s="15"/>
      <c r="S82" s="15"/>
      <c r="T82" s="15"/>
      <c r="U82" s="15"/>
      <c r="V82" s="15"/>
      <c r="W82" s="15"/>
      <c r="X82" s="17"/>
      <c r="Y82" s="17"/>
      <c r="Z82" s="17"/>
    </row>
    <row r="83" spans="1:26" ht="18.75" customHeight="1">
      <c r="A83" s="15"/>
      <c r="B83" s="15"/>
      <c r="C83" s="15"/>
      <c r="D83" s="15"/>
      <c r="E83" s="16"/>
      <c r="F83" s="15"/>
      <c r="G83" s="15"/>
      <c r="H83" s="15"/>
      <c r="I83" s="15"/>
      <c r="J83" s="15"/>
      <c r="K83" s="15"/>
      <c r="L83" s="15"/>
      <c r="M83" s="15"/>
      <c r="N83" s="15"/>
      <c r="O83" s="15"/>
      <c r="P83" s="15"/>
      <c r="Q83" s="15"/>
      <c r="R83" s="15"/>
      <c r="S83" s="15"/>
      <c r="T83" s="15"/>
      <c r="U83" s="15"/>
      <c r="V83" s="15"/>
      <c r="W83" s="15"/>
      <c r="X83" s="17"/>
      <c r="Y83" s="17"/>
      <c r="Z83" s="17"/>
    </row>
    <row r="84" spans="1:26" ht="18.75" customHeight="1">
      <c r="A84" s="15"/>
      <c r="B84" s="15"/>
      <c r="C84" s="15"/>
      <c r="D84" s="15"/>
      <c r="E84" s="16"/>
      <c r="F84" s="15"/>
      <c r="G84" s="15"/>
      <c r="H84" s="15"/>
      <c r="I84" s="15"/>
      <c r="J84" s="15"/>
      <c r="K84" s="15"/>
      <c r="L84" s="15"/>
      <c r="M84" s="15"/>
      <c r="N84" s="15"/>
      <c r="O84" s="15"/>
      <c r="P84" s="15"/>
      <c r="Q84" s="15"/>
      <c r="R84" s="15"/>
      <c r="S84" s="15"/>
      <c r="T84" s="15"/>
      <c r="U84" s="15"/>
      <c r="V84" s="15"/>
      <c r="W84" s="15"/>
      <c r="X84" s="17"/>
      <c r="Y84" s="17"/>
      <c r="Z84" s="17"/>
    </row>
    <row r="85" spans="1:26" ht="18.75" customHeight="1">
      <c r="A85" s="15"/>
      <c r="B85" s="15"/>
      <c r="C85" s="15"/>
      <c r="D85" s="15"/>
      <c r="E85" s="16"/>
      <c r="F85" s="15"/>
      <c r="G85" s="15"/>
      <c r="H85" s="15"/>
      <c r="I85" s="15"/>
      <c r="J85" s="15"/>
      <c r="K85" s="15"/>
      <c r="L85" s="15"/>
      <c r="M85" s="15"/>
      <c r="N85" s="15"/>
      <c r="O85" s="15"/>
      <c r="P85" s="15"/>
      <c r="Q85" s="15"/>
      <c r="R85" s="15"/>
      <c r="S85" s="15"/>
      <c r="T85" s="15"/>
      <c r="U85" s="15"/>
      <c r="V85" s="15"/>
      <c r="W85" s="15"/>
      <c r="X85" s="17"/>
      <c r="Y85" s="17"/>
      <c r="Z85" s="17"/>
    </row>
    <row r="86" spans="1:26" ht="18.75" customHeight="1">
      <c r="A86" s="15"/>
      <c r="B86" s="15"/>
      <c r="C86" s="15"/>
      <c r="D86" s="15"/>
      <c r="E86" s="16"/>
      <c r="F86" s="15"/>
      <c r="G86" s="15"/>
      <c r="H86" s="15"/>
      <c r="I86" s="15"/>
      <c r="J86" s="15"/>
      <c r="K86" s="15"/>
      <c r="L86" s="15"/>
      <c r="M86" s="15"/>
      <c r="N86" s="15"/>
      <c r="O86" s="15"/>
      <c r="P86" s="15"/>
      <c r="Q86" s="15"/>
      <c r="R86" s="15"/>
      <c r="S86" s="15"/>
      <c r="T86" s="15"/>
      <c r="U86" s="15"/>
      <c r="V86" s="15"/>
      <c r="W86" s="15"/>
      <c r="X86" s="17"/>
      <c r="Y86" s="17"/>
      <c r="Z86" s="17"/>
    </row>
    <row r="87" spans="1:26" ht="18.75" customHeight="1">
      <c r="A87" s="15"/>
      <c r="B87" s="15"/>
      <c r="C87" s="15"/>
      <c r="D87" s="15"/>
      <c r="E87" s="16"/>
      <c r="F87" s="15"/>
      <c r="G87" s="15"/>
      <c r="H87" s="15"/>
      <c r="I87" s="15"/>
      <c r="J87" s="15"/>
      <c r="K87" s="15"/>
      <c r="L87" s="15"/>
      <c r="M87" s="15"/>
      <c r="N87" s="15"/>
      <c r="O87" s="15"/>
      <c r="P87" s="15"/>
      <c r="Q87" s="15"/>
      <c r="R87" s="15"/>
      <c r="S87" s="15"/>
      <c r="T87" s="15"/>
      <c r="U87" s="15"/>
      <c r="V87" s="15"/>
      <c r="W87" s="15"/>
      <c r="X87" s="17"/>
      <c r="Y87" s="17"/>
      <c r="Z87" s="17"/>
    </row>
    <row r="88" spans="1:26" ht="18.75" customHeight="1">
      <c r="A88" s="15"/>
      <c r="B88" s="15"/>
      <c r="C88" s="15"/>
      <c r="D88" s="15"/>
      <c r="E88" s="16"/>
      <c r="F88" s="15"/>
      <c r="G88" s="15"/>
      <c r="H88" s="15"/>
      <c r="I88" s="15"/>
      <c r="J88" s="15"/>
      <c r="K88" s="15"/>
      <c r="L88" s="15"/>
      <c r="M88" s="15"/>
      <c r="N88" s="15"/>
      <c r="O88" s="15"/>
      <c r="P88" s="15"/>
      <c r="Q88" s="15"/>
      <c r="R88" s="15"/>
      <c r="S88" s="15"/>
      <c r="T88" s="15"/>
      <c r="U88" s="15"/>
      <c r="V88" s="15"/>
      <c r="W88" s="15"/>
      <c r="X88" s="17"/>
      <c r="Y88" s="17"/>
      <c r="Z88" s="17"/>
    </row>
    <row r="89" spans="1:26" ht="18.75" customHeight="1">
      <c r="A89" s="15"/>
      <c r="B89" s="15"/>
      <c r="C89" s="15"/>
      <c r="D89" s="15"/>
      <c r="E89" s="16"/>
      <c r="F89" s="15"/>
      <c r="G89" s="15"/>
      <c r="H89" s="15"/>
      <c r="I89" s="15"/>
      <c r="J89" s="15"/>
      <c r="K89" s="15"/>
      <c r="L89" s="15"/>
      <c r="M89" s="15"/>
      <c r="N89" s="15"/>
      <c r="O89" s="15"/>
      <c r="P89" s="15"/>
      <c r="Q89" s="15"/>
      <c r="R89" s="15"/>
      <c r="S89" s="15"/>
      <c r="T89" s="15"/>
      <c r="U89" s="15"/>
      <c r="V89" s="15"/>
      <c r="W89" s="15"/>
      <c r="X89" s="17"/>
      <c r="Y89" s="17"/>
      <c r="Z89" s="17"/>
    </row>
    <row r="90" spans="1:26" ht="18.75" customHeight="1">
      <c r="A90" s="15"/>
      <c r="B90" s="15"/>
      <c r="C90" s="15"/>
      <c r="D90" s="15"/>
      <c r="E90" s="16"/>
      <c r="F90" s="15"/>
      <c r="G90" s="15"/>
      <c r="H90" s="15"/>
      <c r="I90" s="15"/>
      <c r="J90" s="15"/>
      <c r="K90" s="15"/>
      <c r="L90" s="15"/>
      <c r="M90" s="15"/>
      <c r="N90" s="15"/>
      <c r="O90" s="15"/>
      <c r="P90" s="15"/>
      <c r="Q90" s="15"/>
      <c r="R90" s="15"/>
      <c r="S90" s="15"/>
      <c r="T90" s="15"/>
      <c r="U90" s="15"/>
      <c r="V90" s="15"/>
      <c r="W90" s="15"/>
      <c r="X90" s="17"/>
      <c r="Y90" s="17"/>
      <c r="Z90" s="17"/>
    </row>
    <row r="91" spans="1:26" ht="18.75" customHeight="1">
      <c r="A91" s="15"/>
      <c r="B91" s="15"/>
      <c r="C91" s="15"/>
      <c r="D91" s="15"/>
      <c r="E91" s="16"/>
      <c r="F91" s="15"/>
      <c r="G91" s="15"/>
      <c r="H91" s="15"/>
      <c r="I91" s="15"/>
      <c r="J91" s="15"/>
      <c r="K91" s="15"/>
      <c r="L91" s="15"/>
      <c r="M91" s="15"/>
      <c r="N91" s="15"/>
      <c r="O91" s="15"/>
      <c r="P91" s="15"/>
      <c r="Q91" s="15"/>
      <c r="R91" s="15"/>
      <c r="S91" s="15"/>
      <c r="T91" s="15"/>
      <c r="U91" s="15"/>
      <c r="V91" s="15"/>
      <c r="W91" s="15"/>
      <c r="X91" s="17"/>
      <c r="Y91" s="17"/>
      <c r="Z91" s="17"/>
    </row>
    <row r="92" spans="1:26" ht="18.75" customHeight="1">
      <c r="A92" s="15"/>
      <c r="B92" s="15"/>
      <c r="C92" s="15"/>
      <c r="D92" s="15"/>
      <c r="E92" s="16"/>
      <c r="F92" s="15"/>
      <c r="G92" s="15"/>
      <c r="H92" s="15"/>
      <c r="I92" s="15"/>
      <c r="J92" s="15"/>
      <c r="K92" s="15"/>
      <c r="L92" s="15"/>
      <c r="M92" s="15"/>
      <c r="N92" s="15"/>
      <c r="O92" s="15"/>
      <c r="P92" s="15"/>
      <c r="Q92" s="15"/>
      <c r="R92" s="15"/>
      <c r="S92" s="15"/>
      <c r="T92" s="15"/>
      <c r="U92" s="15"/>
      <c r="V92" s="15"/>
      <c r="W92" s="15"/>
      <c r="X92" s="17"/>
      <c r="Y92" s="17"/>
      <c r="Z92" s="17"/>
    </row>
    <row r="93" spans="1:26" ht="18.75" customHeight="1">
      <c r="A93" s="15"/>
      <c r="B93" s="15"/>
      <c r="C93" s="15"/>
      <c r="D93" s="15"/>
      <c r="E93" s="16"/>
      <c r="F93" s="15"/>
      <c r="G93" s="15"/>
      <c r="H93" s="15"/>
      <c r="I93" s="15"/>
      <c r="J93" s="15"/>
      <c r="K93" s="15"/>
      <c r="L93" s="15"/>
      <c r="M93" s="15"/>
      <c r="N93" s="15"/>
      <c r="O93" s="15"/>
      <c r="P93" s="15"/>
      <c r="Q93" s="15"/>
      <c r="R93" s="15"/>
      <c r="S93" s="15"/>
      <c r="T93" s="15"/>
      <c r="U93" s="15"/>
      <c r="V93" s="15"/>
      <c r="W93" s="15"/>
      <c r="X93" s="17"/>
      <c r="Y93" s="17"/>
      <c r="Z93" s="17"/>
    </row>
    <row r="94" spans="1:26" ht="18.75" customHeight="1">
      <c r="A94" s="15"/>
      <c r="B94" s="15"/>
      <c r="C94" s="15"/>
      <c r="D94" s="15"/>
      <c r="E94" s="16"/>
      <c r="F94" s="15"/>
      <c r="G94" s="15"/>
      <c r="H94" s="15"/>
      <c r="I94" s="15"/>
      <c r="J94" s="15"/>
      <c r="K94" s="15"/>
      <c r="L94" s="15"/>
      <c r="M94" s="15"/>
      <c r="N94" s="15"/>
      <c r="O94" s="15"/>
      <c r="P94" s="15"/>
      <c r="Q94" s="15"/>
      <c r="R94" s="15"/>
      <c r="S94" s="15"/>
      <c r="T94" s="15"/>
      <c r="U94" s="15"/>
      <c r="V94" s="15"/>
      <c r="W94" s="15"/>
      <c r="X94" s="17"/>
      <c r="Y94" s="17"/>
      <c r="Z94" s="17"/>
    </row>
    <row r="95" spans="1:26" ht="18.75" customHeight="1">
      <c r="A95" s="15"/>
      <c r="B95" s="15"/>
      <c r="C95" s="15"/>
      <c r="D95" s="15"/>
      <c r="E95" s="16"/>
      <c r="F95" s="15"/>
      <c r="G95" s="15"/>
      <c r="H95" s="15"/>
      <c r="I95" s="15"/>
      <c r="J95" s="15"/>
      <c r="K95" s="15"/>
      <c r="L95" s="15"/>
      <c r="M95" s="15"/>
      <c r="N95" s="15"/>
      <c r="O95" s="15"/>
      <c r="P95" s="15"/>
      <c r="Q95" s="15"/>
      <c r="R95" s="15"/>
      <c r="S95" s="15"/>
      <c r="T95" s="15"/>
      <c r="U95" s="15"/>
      <c r="V95" s="15"/>
      <c r="W95" s="15"/>
      <c r="X95" s="17"/>
      <c r="Y95" s="17"/>
      <c r="Z95" s="17"/>
    </row>
    <row r="96" spans="1:26" ht="18.75" customHeight="1">
      <c r="A96" s="15"/>
      <c r="B96" s="15"/>
      <c r="C96" s="15"/>
      <c r="D96" s="15"/>
      <c r="E96" s="16"/>
      <c r="F96" s="15"/>
      <c r="G96" s="15"/>
      <c r="H96" s="15"/>
      <c r="I96" s="15"/>
      <c r="J96" s="15"/>
      <c r="K96" s="15"/>
      <c r="L96" s="15"/>
      <c r="M96" s="15"/>
      <c r="N96" s="15"/>
      <c r="O96" s="15"/>
      <c r="P96" s="15"/>
      <c r="Q96" s="15"/>
      <c r="R96" s="15"/>
      <c r="S96" s="15"/>
      <c r="T96" s="15"/>
      <c r="U96" s="15"/>
      <c r="V96" s="15"/>
      <c r="W96" s="15"/>
      <c r="X96" s="17"/>
      <c r="Y96" s="17"/>
      <c r="Z96" s="17"/>
    </row>
    <row r="97" spans="1:26" ht="18.75" customHeight="1">
      <c r="A97" s="15"/>
      <c r="B97" s="15"/>
      <c r="C97" s="15"/>
      <c r="D97" s="15"/>
      <c r="E97" s="16"/>
      <c r="F97" s="15"/>
      <c r="G97" s="15"/>
      <c r="H97" s="15"/>
      <c r="I97" s="15"/>
      <c r="J97" s="15"/>
      <c r="K97" s="15"/>
      <c r="L97" s="15"/>
      <c r="M97" s="15"/>
      <c r="N97" s="15"/>
      <c r="O97" s="15"/>
      <c r="P97" s="15"/>
      <c r="Q97" s="15"/>
      <c r="R97" s="15"/>
      <c r="S97" s="15"/>
      <c r="T97" s="15"/>
      <c r="U97" s="15"/>
      <c r="V97" s="15"/>
      <c r="W97" s="15"/>
      <c r="X97" s="17"/>
      <c r="Y97" s="17"/>
      <c r="Z97" s="17"/>
    </row>
    <row r="98" spans="1:26" ht="18.75" customHeight="1">
      <c r="A98" s="15"/>
      <c r="B98" s="15"/>
      <c r="C98" s="15"/>
      <c r="D98" s="15"/>
      <c r="E98" s="16"/>
      <c r="F98" s="15"/>
      <c r="G98" s="15"/>
      <c r="H98" s="15"/>
      <c r="I98" s="15"/>
      <c r="J98" s="15"/>
      <c r="K98" s="15"/>
      <c r="L98" s="15"/>
      <c r="M98" s="15"/>
      <c r="N98" s="15"/>
      <c r="O98" s="15"/>
      <c r="P98" s="15"/>
      <c r="Q98" s="15"/>
      <c r="R98" s="15"/>
      <c r="S98" s="15"/>
      <c r="T98" s="15"/>
      <c r="U98" s="15"/>
      <c r="V98" s="15"/>
      <c r="W98" s="15"/>
      <c r="X98" s="17"/>
      <c r="Y98" s="17"/>
      <c r="Z98" s="17"/>
    </row>
    <row r="99" spans="1:26" ht="18.75" customHeight="1">
      <c r="A99" s="15"/>
      <c r="B99" s="15"/>
      <c r="C99" s="15"/>
      <c r="D99" s="15"/>
      <c r="E99" s="16"/>
      <c r="F99" s="15"/>
      <c r="G99" s="15"/>
      <c r="H99" s="15"/>
      <c r="I99" s="15"/>
      <c r="J99" s="15"/>
      <c r="K99" s="15"/>
      <c r="L99" s="15"/>
      <c r="M99" s="15"/>
      <c r="N99" s="15"/>
      <c r="O99" s="15"/>
      <c r="P99" s="15"/>
      <c r="Q99" s="15"/>
      <c r="R99" s="15"/>
      <c r="S99" s="15"/>
      <c r="T99" s="15"/>
      <c r="U99" s="15"/>
      <c r="V99" s="15"/>
      <c r="W99" s="15"/>
      <c r="X99" s="17"/>
      <c r="Y99" s="17"/>
      <c r="Z99" s="17"/>
    </row>
    <row r="100" spans="1:26" ht="18.75" customHeight="1">
      <c r="A100" s="15"/>
      <c r="B100" s="15"/>
      <c r="C100" s="15"/>
      <c r="D100" s="15"/>
      <c r="E100" s="16"/>
      <c r="F100" s="15"/>
      <c r="G100" s="15"/>
      <c r="H100" s="15"/>
      <c r="I100" s="15"/>
      <c r="J100" s="15"/>
      <c r="K100" s="15"/>
      <c r="L100" s="15"/>
      <c r="M100" s="15"/>
      <c r="N100" s="15"/>
      <c r="O100" s="15"/>
      <c r="P100" s="15"/>
      <c r="Q100" s="15"/>
      <c r="R100" s="15"/>
      <c r="S100" s="15"/>
      <c r="T100" s="15"/>
      <c r="U100" s="15"/>
      <c r="V100" s="15"/>
      <c r="W100" s="15"/>
      <c r="X100" s="17"/>
      <c r="Y100" s="17"/>
      <c r="Z100" s="17"/>
    </row>
    <row r="101" spans="1:26" ht="18.75" customHeight="1">
      <c r="A101" s="15"/>
      <c r="B101" s="15"/>
      <c r="C101" s="15"/>
      <c r="D101" s="15"/>
      <c r="E101" s="16"/>
      <c r="F101" s="15"/>
      <c r="G101" s="15"/>
      <c r="H101" s="15"/>
      <c r="I101" s="15"/>
      <c r="J101" s="15"/>
      <c r="K101" s="15"/>
      <c r="L101" s="15"/>
      <c r="M101" s="15"/>
      <c r="N101" s="15"/>
      <c r="O101" s="15"/>
      <c r="P101" s="15"/>
      <c r="Q101" s="15"/>
      <c r="R101" s="15"/>
      <c r="S101" s="15"/>
      <c r="T101" s="15"/>
      <c r="U101" s="15"/>
      <c r="V101" s="15"/>
      <c r="W101" s="15"/>
      <c r="X101" s="17"/>
      <c r="Y101" s="17"/>
      <c r="Z101" s="17"/>
    </row>
    <row r="102" spans="1:26" ht="18.75" customHeight="1">
      <c r="A102" s="15"/>
      <c r="B102" s="15"/>
      <c r="C102" s="15"/>
      <c r="D102" s="15"/>
      <c r="E102" s="16"/>
      <c r="F102" s="15"/>
      <c r="G102" s="15"/>
      <c r="H102" s="15"/>
      <c r="I102" s="15"/>
      <c r="J102" s="15"/>
      <c r="K102" s="15"/>
      <c r="L102" s="15"/>
      <c r="M102" s="15"/>
      <c r="N102" s="15"/>
      <c r="O102" s="15"/>
      <c r="P102" s="15"/>
      <c r="Q102" s="15"/>
      <c r="R102" s="15"/>
      <c r="S102" s="15"/>
      <c r="T102" s="15"/>
      <c r="U102" s="15"/>
      <c r="V102" s="15"/>
      <c r="W102" s="15"/>
      <c r="X102" s="17"/>
      <c r="Y102" s="17"/>
      <c r="Z102" s="17"/>
    </row>
    <row r="103" spans="1:26" ht="18.75" customHeight="1">
      <c r="A103" s="15"/>
      <c r="B103" s="15"/>
      <c r="C103" s="15"/>
      <c r="D103" s="15"/>
      <c r="E103" s="16"/>
      <c r="F103" s="15"/>
      <c r="G103" s="15"/>
      <c r="H103" s="15"/>
      <c r="I103" s="15"/>
      <c r="J103" s="15"/>
      <c r="K103" s="15"/>
      <c r="L103" s="15"/>
      <c r="M103" s="15"/>
      <c r="N103" s="15"/>
      <c r="O103" s="15"/>
      <c r="P103" s="15"/>
      <c r="Q103" s="15"/>
      <c r="R103" s="15"/>
      <c r="S103" s="15"/>
      <c r="T103" s="15"/>
      <c r="U103" s="15"/>
      <c r="V103" s="15"/>
      <c r="W103" s="15"/>
      <c r="X103" s="17"/>
      <c r="Y103" s="17"/>
      <c r="Z103" s="17"/>
    </row>
    <row r="104" spans="1:26" ht="18.75" customHeight="1">
      <c r="A104" s="15"/>
      <c r="B104" s="15"/>
      <c r="C104" s="15"/>
      <c r="D104" s="15"/>
      <c r="E104" s="16"/>
      <c r="F104" s="15"/>
      <c r="G104" s="15"/>
      <c r="H104" s="15"/>
      <c r="I104" s="15"/>
      <c r="J104" s="15"/>
      <c r="K104" s="15"/>
      <c r="L104" s="15"/>
      <c r="M104" s="15"/>
      <c r="N104" s="15"/>
      <c r="O104" s="15"/>
      <c r="P104" s="15"/>
      <c r="Q104" s="15"/>
      <c r="R104" s="15"/>
      <c r="S104" s="15"/>
      <c r="T104" s="15"/>
      <c r="U104" s="15"/>
      <c r="V104" s="15"/>
      <c r="W104" s="15"/>
      <c r="X104" s="17"/>
      <c r="Y104" s="17"/>
      <c r="Z104" s="17"/>
    </row>
    <row r="105" spans="1:26" ht="18.75" customHeight="1">
      <c r="A105" s="15"/>
      <c r="B105" s="15"/>
      <c r="C105" s="15"/>
      <c r="D105" s="15"/>
      <c r="E105" s="16"/>
      <c r="F105" s="15"/>
      <c r="G105" s="15"/>
      <c r="H105" s="15"/>
      <c r="I105" s="15"/>
      <c r="J105" s="15"/>
      <c r="K105" s="15"/>
      <c r="L105" s="15"/>
      <c r="M105" s="15"/>
      <c r="N105" s="15"/>
      <c r="O105" s="15"/>
      <c r="P105" s="15"/>
      <c r="Q105" s="15"/>
      <c r="R105" s="15"/>
      <c r="S105" s="15"/>
      <c r="T105" s="15"/>
      <c r="U105" s="15"/>
      <c r="V105" s="15"/>
      <c r="W105" s="15"/>
      <c r="X105" s="17"/>
      <c r="Y105" s="17"/>
      <c r="Z105" s="17"/>
    </row>
    <row r="106" spans="1:26" ht="18.75" customHeight="1">
      <c r="A106" s="15"/>
      <c r="B106" s="15"/>
      <c r="C106" s="15"/>
      <c r="D106" s="15"/>
      <c r="E106" s="16"/>
      <c r="F106" s="15"/>
      <c r="G106" s="15"/>
      <c r="H106" s="15"/>
      <c r="I106" s="15"/>
      <c r="J106" s="15"/>
      <c r="K106" s="15"/>
      <c r="L106" s="15"/>
      <c r="M106" s="15"/>
      <c r="N106" s="15"/>
      <c r="O106" s="15"/>
      <c r="P106" s="15"/>
      <c r="Q106" s="15"/>
      <c r="R106" s="15"/>
      <c r="S106" s="15"/>
      <c r="T106" s="15"/>
      <c r="U106" s="15"/>
      <c r="V106" s="15"/>
      <c r="W106" s="15"/>
      <c r="X106" s="17"/>
      <c r="Y106" s="17"/>
      <c r="Z106" s="17"/>
    </row>
    <row r="107" spans="1:26" ht="18.75" customHeight="1">
      <c r="A107" s="15"/>
      <c r="B107" s="15"/>
      <c r="C107" s="15"/>
      <c r="D107" s="15"/>
      <c r="E107" s="16"/>
      <c r="F107" s="15"/>
      <c r="G107" s="15"/>
      <c r="H107" s="15"/>
      <c r="I107" s="15"/>
      <c r="J107" s="15"/>
      <c r="K107" s="15"/>
      <c r="L107" s="15"/>
      <c r="M107" s="15"/>
      <c r="N107" s="15"/>
      <c r="O107" s="15"/>
      <c r="P107" s="15"/>
      <c r="Q107" s="15"/>
      <c r="R107" s="15"/>
      <c r="S107" s="15"/>
      <c r="T107" s="15"/>
      <c r="U107" s="15"/>
      <c r="V107" s="15"/>
      <c r="W107" s="15"/>
      <c r="X107" s="17"/>
      <c r="Y107" s="17"/>
      <c r="Z107" s="17"/>
    </row>
    <row r="108" spans="1:26" ht="18.75" customHeight="1">
      <c r="A108" s="15"/>
      <c r="B108" s="15"/>
      <c r="C108" s="15"/>
      <c r="D108" s="15"/>
      <c r="E108" s="16"/>
      <c r="F108" s="15"/>
      <c r="G108" s="15"/>
      <c r="H108" s="15"/>
      <c r="I108" s="15"/>
      <c r="J108" s="15"/>
      <c r="K108" s="15"/>
      <c r="L108" s="15"/>
      <c r="M108" s="15"/>
      <c r="N108" s="15"/>
      <c r="O108" s="15"/>
      <c r="P108" s="15"/>
      <c r="Q108" s="15"/>
      <c r="R108" s="15"/>
      <c r="S108" s="15"/>
      <c r="T108" s="15"/>
      <c r="U108" s="15"/>
      <c r="V108" s="15"/>
      <c r="W108" s="15"/>
      <c r="X108" s="17"/>
      <c r="Y108" s="17"/>
      <c r="Z108" s="17"/>
    </row>
    <row r="109" spans="1:26" ht="18.75" customHeight="1">
      <c r="A109" s="15"/>
      <c r="B109" s="15"/>
      <c r="C109" s="15"/>
      <c r="D109" s="15"/>
      <c r="E109" s="16"/>
      <c r="F109" s="15"/>
      <c r="G109" s="15"/>
      <c r="H109" s="15"/>
      <c r="I109" s="15"/>
      <c r="J109" s="15"/>
      <c r="K109" s="15"/>
      <c r="L109" s="15"/>
      <c r="M109" s="15"/>
      <c r="N109" s="15"/>
      <c r="O109" s="15"/>
      <c r="P109" s="15"/>
      <c r="Q109" s="15"/>
      <c r="R109" s="15"/>
      <c r="S109" s="15"/>
      <c r="T109" s="15"/>
      <c r="U109" s="15"/>
      <c r="V109" s="15"/>
      <c r="W109" s="15"/>
      <c r="X109" s="17"/>
      <c r="Y109" s="17"/>
      <c r="Z109" s="17"/>
    </row>
    <row r="110" spans="1:26" ht="18.75" customHeight="1">
      <c r="A110" s="15"/>
      <c r="B110" s="15"/>
      <c r="C110" s="15"/>
      <c r="D110" s="15"/>
      <c r="E110" s="16"/>
      <c r="F110" s="15"/>
      <c r="G110" s="15"/>
      <c r="H110" s="15"/>
      <c r="I110" s="15"/>
      <c r="J110" s="15"/>
      <c r="K110" s="15"/>
      <c r="L110" s="15"/>
      <c r="M110" s="15"/>
      <c r="N110" s="15"/>
      <c r="O110" s="15"/>
      <c r="P110" s="15"/>
      <c r="Q110" s="15"/>
      <c r="R110" s="15"/>
      <c r="S110" s="15"/>
      <c r="T110" s="15"/>
      <c r="U110" s="15"/>
      <c r="V110" s="15"/>
      <c r="W110" s="15"/>
      <c r="X110" s="17"/>
      <c r="Y110" s="17"/>
      <c r="Z110" s="17"/>
    </row>
    <row r="111" spans="1:26" ht="18.75" customHeight="1">
      <c r="A111" s="15"/>
      <c r="B111" s="15"/>
      <c r="C111" s="15"/>
      <c r="D111" s="15"/>
      <c r="E111" s="16"/>
      <c r="F111" s="15"/>
      <c r="G111" s="15"/>
      <c r="H111" s="15"/>
      <c r="I111" s="15"/>
      <c r="J111" s="15"/>
      <c r="K111" s="15"/>
      <c r="L111" s="15"/>
      <c r="M111" s="15"/>
      <c r="N111" s="15"/>
      <c r="O111" s="15"/>
      <c r="P111" s="15"/>
      <c r="Q111" s="15"/>
      <c r="R111" s="15"/>
      <c r="S111" s="15"/>
      <c r="T111" s="15"/>
      <c r="U111" s="15"/>
      <c r="V111" s="15"/>
      <c r="W111" s="15"/>
      <c r="X111" s="17"/>
      <c r="Y111" s="17"/>
      <c r="Z111" s="17"/>
    </row>
    <row r="112" spans="1:26" ht="18.75" customHeight="1">
      <c r="A112" s="15"/>
      <c r="B112" s="15"/>
      <c r="C112" s="15"/>
      <c r="D112" s="15"/>
      <c r="E112" s="16"/>
      <c r="F112" s="15"/>
      <c r="G112" s="15"/>
      <c r="H112" s="15"/>
      <c r="I112" s="15"/>
      <c r="J112" s="15"/>
      <c r="K112" s="15"/>
      <c r="L112" s="15"/>
      <c r="M112" s="15"/>
      <c r="N112" s="15"/>
      <c r="O112" s="15"/>
      <c r="P112" s="15"/>
      <c r="Q112" s="15"/>
      <c r="R112" s="15"/>
      <c r="S112" s="15"/>
      <c r="T112" s="15"/>
      <c r="U112" s="15"/>
      <c r="V112" s="15"/>
      <c r="W112" s="15"/>
      <c r="X112" s="17"/>
      <c r="Y112" s="17"/>
      <c r="Z112" s="17"/>
    </row>
    <row r="113" spans="1:26" ht="18.75" customHeight="1">
      <c r="A113" s="15"/>
      <c r="B113" s="15"/>
      <c r="C113" s="15"/>
      <c r="D113" s="15"/>
      <c r="E113" s="16"/>
      <c r="F113" s="15"/>
      <c r="G113" s="15"/>
      <c r="H113" s="15"/>
      <c r="I113" s="15"/>
      <c r="J113" s="15"/>
      <c r="K113" s="15"/>
      <c r="L113" s="15"/>
      <c r="M113" s="15"/>
      <c r="N113" s="15"/>
      <c r="O113" s="15"/>
      <c r="P113" s="15"/>
      <c r="Q113" s="15"/>
      <c r="R113" s="15"/>
      <c r="S113" s="15"/>
      <c r="T113" s="15"/>
      <c r="U113" s="15"/>
      <c r="V113" s="15"/>
      <c r="W113" s="15"/>
      <c r="X113" s="17"/>
      <c r="Y113" s="17"/>
      <c r="Z113" s="17"/>
    </row>
    <row r="114" spans="1:26" ht="18.75" customHeight="1">
      <c r="A114" s="15"/>
      <c r="B114" s="15"/>
      <c r="C114" s="15"/>
      <c r="D114" s="15"/>
      <c r="E114" s="16"/>
      <c r="F114" s="15"/>
      <c r="G114" s="15"/>
      <c r="H114" s="15"/>
      <c r="I114" s="15"/>
      <c r="J114" s="15"/>
      <c r="K114" s="15"/>
      <c r="L114" s="15"/>
      <c r="M114" s="15"/>
      <c r="N114" s="15"/>
      <c r="O114" s="15"/>
      <c r="P114" s="15"/>
      <c r="Q114" s="15"/>
      <c r="R114" s="15"/>
      <c r="S114" s="15"/>
      <c r="T114" s="15"/>
      <c r="U114" s="15"/>
      <c r="V114" s="15"/>
      <c r="W114" s="15"/>
      <c r="X114" s="17"/>
      <c r="Y114" s="17"/>
      <c r="Z114" s="17"/>
    </row>
    <row r="115" spans="1:26" ht="18.75" customHeight="1">
      <c r="A115" s="15"/>
      <c r="B115" s="15"/>
      <c r="C115" s="15"/>
      <c r="D115" s="15"/>
      <c r="E115" s="16"/>
      <c r="F115" s="15"/>
      <c r="G115" s="15"/>
      <c r="H115" s="15"/>
      <c r="I115" s="15"/>
      <c r="J115" s="15"/>
      <c r="K115" s="15"/>
      <c r="L115" s="15"/>
      <c r="M115" s="15"/>
      <c r="N115" s="15"/>
      <c r="O115" s="15"/>
      <c r="P115" s="15"/>
      <c r="Q115" s="15"/>
      <c r="R115" s="15"/>
      <c r="S115" s="15"/>
      <c r="T115" s="15"/>
      <c r="U115" s="15"/>
      <c r="V115" s="15"/>
      <c r="W115" s="15"/>
      <c r="X115" s="17"/>
      <c r="Y115" s="17"/>
      <c r="Z115" s="17"/>
    </row>
    <row r="116" spans="1:26" ht="18.75" customHeight="1">
      <c r="A116" s="15"/>
      <c r="B116" s="15"/>
      <c r="C116" s="15"/>
      <c r="D116" s="15"/>
      <c r="E116" s="16"/>
      <c r="F116" s="15"/>
      <c r="G116" s="15"/>
      <c r="H116" s="15"/>
      <c r="I116" s="15"/>
      <c r="J116" s="15"/>
      <c r="K116" s="15"/>
      <c r="L116" s="15"/>
      <c r="M116" s="15"/>
      <c r="N116" s="15"/>
      <c r="O116" s="15"/>
      <c r="P116" s="15"/>
      <c r="Q116" s="15"/>
      <c r="R116" s="15"/>
      <c r="S116" s="15"/>
      <c r="T116" s="15"/>
      <c r="U116" s="15"/>
      <c r="V116" s="15"/>
      <c r="W116" s="15"/>
      <c r="X116" s="17"/>
      <c r="Y116" s="17"/>
      <c r="Z116" s="17"/>
    </row>
    <row r="117" spans="1:26" ht="18.75" customHeight="1">
      <c r="A117" s="15"/>
      <c r="B117" s="15"/>
      <c r="C117" s="15"/>
      <c r="D117" s="15"/>
      <c r="E117" s="16"/>
      <c r="F117" s="15"/>
      <c r="G117" s="15"/>
      <c r="H117" s="15"/>
      <c r="I117" s="15"/>
      <c r="J117" s="15"/>
      <c r="K117" s="15"/>
      <c r="L117" s="15"/>
      <c r="M117" s="15"/>
      <c r="N117" s="15"/>
      <c r="O117" s="15"/>
      <c r="P117" s="15"/>
      <c r="Q117" s="15"/>
      <c r="R117" s="15"/>
      <c r="S117" s="15"/>
      <c r="T117" s="15"/>
      <c r="U117" s="15"/>
      <c r="V117" s="15"/>
      <c r="W117" s="15"/>
      <c r="X117" s="17"/>
      <c r="Y117" s="17"/>
      <c r="Z117" s="17"/>
    </row>
    <row r="118" spans="1:26" ht="18.75" customHeight="1">
      <c r="A118" s="15"/>
      <c r="B118" s="15"/>
      <c r="C118" s="15"/>
      <c r="D118" s="15"/>
      <c r="E118" s="16"/>
      <c r="F118" s="15"/>
      <c r="G118" s="15"/>
      <c r="H118" s="15"/>
      <c r="I118" s="15"/>
      <c r="J118" s="15"/>
      <c r="K118" s="15"/>
      <c r="L118" s="15"/>
      <c r="M118" s="15"/>
      <c r="N118" s="15"/>
      <c r="O118" s="15"/>
      <c r="P118" s="15"/>
      <c r="Q118" s="15"/>
      <c r="R118" s="15"/>
      <c r="S118" s="15"/>
      <c r="T118" s="15"/>
      <c r="U118" s="15"/>
      <c r="V118" s="15"/>
      <c r="W118" s="15"/>
      <c r="X118" s="17"/>
      <c r="Y118" s="17"/>
      <c r="Z118" s="17"/>
    </row>
    <row r="119" spans="1:26" ht="18.75" customHeight="1">
      <c r="A119" s="15"/>
      <c r="B119" s="15"/>
      <c r="C119" s="15"/>
      <c r="D119" s="15"/>
      <c r="E119" s="16"/>
      <c r="F119" s="15"/>
      <c r="G119" s="15"/>
      <c r="H119" s="15"/>
      <c r="I119" s="15"/>
      <c r="J119" s="15"/>
      <c r="K119" s="15"/>
      <c r="L119" s="15"/>
      <c r="M119" s="15"/>
      <c r="N119" s="15"/>
      <c r="O119" s="15"/>
      <c r="P119" s="15"/>
      <c r="Q119" s="15"/>
      <c r="R119" s="15"/>
      <c r="S119" s="15"/>
      <c r="T119" s="15"/>
      <c r="U119" s="15"/>
      <c r="V119" s="15"/>
      <c r="W119" s="15"/>
      <c r="X119" s="17"/>
      <c r="Y119" s="17"/>
      <c r="Z119" s="17"/>
    </row>
    <row r="120" spans="1:26" ht="18.75" customHeight="1">
      <c r="A120" s="15"/>
      <c r="B120" s="15"/>
      <c r="C120" s="15"/>
      <c r="D120" s="15"/>
      <c r="E120" s="16"/>
      <c r="F120" s="15"/>
      <c r="G120" s="15"/>
      <c r="H120" s="15"/>
      <c r="I120" s="15"/>
      <c r="J120" s="15"/>
      <c r="K120" s="15"/>
      <c r="L120" s="15"/>
      <c r="M120" s="15"/>
      <c r="N120" s="15"/>
      <c r="O120" s="15"/>
      <c r="P120" s="15"/>
      <c r="Q120" s="15"/>
      <c r="R120" s="15"/>
      <c r="S120" s="15"/>
      <c r="T120" s="15"/>
      <c r="U120" s="15"/>
      <c r="V120" s="15"/>
      <c r="W120" s="15"/>
      <c r="X120" s="17"/>
      <c r="Y120" s="17"/>
      <c r="Z120" s="17"/>
    </row>
    <row r="121" spans="1:26" ht="18.75" customHeight="1">
      <c r="A121" s="15"/>
      <c r="B121" s="15"/>
      <c r="C121" s="15"/>
      <c r="D121" s="15"/>
      <c r="E121" s="16"/>
      <c r="F121" s="15"/>
      <c r="G121" s="15"/>
      <c r="H121" s="15"/>
      <c r="I121" s="15"/>
      <c r="J121" s="15"/>
      <c r="K121" s="15"/>
      <c r="L121" s="15"/>
      <c r="M121" s="15"/>
      <c r="N121" s="15"/>
      <c r="O121" s="15"/>
      <c r="P121" s="15"/>
      <c r="Q121" s="15"/>
      <c r="R121" s="15"/>
      <c r="S121" s="15"/>
      <c r="T121" s="15"/>
      <c r="U121" s="15"/>
      <c r="V121" s="15"/>
      <c r="W121" s="15"/>
      <c r="X121" s="17"/>
      <c r="Y121" s="17"/>
      <c r="Z121" s="17"/>
    </row>
    <row r="122" spans="1:26" ht="18.75" customHeight="1">
      <c r="A122" s="15"/>
      <c r="B122" s="15"/>
      <c r="C122" s="15"/>
      <c r="D122" s="15"/>
      <c r="E122" s="16"/>
      <c r="F122" s="15"/>
      <c r="G122" s="15"/>
      <c r="H122" s="15"/>
      <c r="I122" s="15"/>
      <c r="J122" s="15"/>
      <c r="K122" s="15"/>
      <c r="L122" s="15"/>
      <c r="M122" s="15"/>
      <c r="N122" s="15"/>
      <c r="O122" s="15"/>
      <c r="P122" s="15"/>
      <c r="Q122" s="15"/>
      <c r="R122" s="15"/>
      <c r="S122" s="15"/>
      <c r="T122" s="15"/>
      <c r="U122" s="15"/>
      <c r="V122" s="15"/>
      <c r="W122" s="15"/>
      <c r="X122" s="17"/>
      <c r="Y122" s="17"/>
      <c r="Z122" s="17"/>
    </row>
    <row r="123" spans="1:26" ht="18.75" customHeight="1">
      <c r="A123" s="15"/>
      <c r="B123" s="15"/>
      <c r="C123" s="15"/>
      <c r="D123" s="15"/>
      <c r="E123" s="16"/>
      <c r="F123" s="15"/>
      <c r="G123" s="15"/>
      <c r="H123" s="15"/>
      <c r="I123" s="15"/>
      <c r="J123" s="15"/>
      <c r="K123" s="15"/>
      <c r="L123" s="15"/>
      <c r="M123" s="15"/>
      <c r="N123" s="15"/>
      <c r="O123" s="15"/>
      <c r="P123" s="15"/>
      <c r="Q123" s="15"/>
      <c r="R123" s="15"/>
      <c r="S123" s="15"/>
      <c r="T123" s="15"/>
      <c r="U123" s="15"/>
      <c r="V123" s="15"/>
      <c r="W123" s="15"/>
      <c r="X123" s="17"/>
      <c r="Y123" s="17"/>
      <c r="Z123" s="17"/>
    </row>
    <row r="124" spans="1:26" ht="18.75" customHeight="1">
      <c r="A124" s="15"/>
      <c r="B124" s="15"/>
      <c r="C124" s="15"/>
      <c r="D124" s="15"/>
      <c r="E124" s="16"/>
      <c r="F124" s="15"/>
      <c r="G124" s="15"/>
      <c r="H124" s="15"/>
      <c r="I124" s="15"/>
      <c r="J124" s="15"/>
      <c r="K124" s="15"/>
      <c r="L124" s="15"/>
      <c r="M124" s="15"/>
      <c r="N124" s="15"/>
      <c r="O124" s="15"/>
      <c r="P124" s="15"/>
      <c r="Q124" s="15"/>
      <c r="R124" s="15"/>
      <c r="S124" s="15"/>
      <c r="T124" s="15"/>
      <c r="U124" s="15"/>
      <c r="V124" s="15"/>
      <c r="W124" s="15"/>
      <c r="X124" s="17"/>
      <c r="Y124" s="17"/>
      <c r="Z124" s="17"/>
    </row>
    <row r="125" spans="1:26" ht="18.75" customHeight="1">
      <c r="A125" s="15"/>
      <c r="B125" s="15"/>
      <c r="C125" s="15"/>
      <c r="D125" s="15"/>
      <c r="E125" s="16"/>
      <c r="F125" s="15"/>
      <c r="G125" s="15"/>
      <c r="H125" s="15"/>
      <c r="I125" s="15"/>
      <c r="J125" s="15"/>
      <c r="K125" s="15"/>
      <c r="L125" s="15"/>
      <c r="M125" s="15"/>
      <c r="N125" s="15"/>
      <c r="O125" s="15"/>
      <c r="P125" s="15"/>
      <c r="Q125" s="15"/>
      <c r="R125" s="15"/>
      <c r="S125" s="15"/>
      <c r="T125" s="15"/>
      <c r="U125" s="15"/>
      <c r="V125" s="15"/>
      <c r="W125" s="15"/>
      <c r="X125" s="17"/>
      <c r="Y125" s="17"/>
      <c r="Z125" s="17"/>
    </row>
    <row r="126" spans="1:26" ht="18.75" customHeight="1">
      <c r="A126" s="15"/>
      <c r="B126" s="15"/>
      <c r="C126" s="15"/>
      <c r="D126" s="15"/>
      <c r="E126" s="16"/>
      <c r="F126" s="15"/>
      <c r="G126" s="15"/>
      <c r="H126" s="15"/>
      <c r="I126" s="15"/>
      <c r="J126" s="15"/>
      <c r="K126" s="15"/>
      <c r="L126" s="15"/>
      <c r="M126" s="15"/>
      <c r="N126" s="15"/>
      <c r="O126" s="15"/>
      <c r="P126" s="15"/>
      <c r="Q126" s="15"/>
      <c r="R126" s="15"/>
      <c r="S126" s="15"/>
      <c r="T126" s="15"/>
      <c r="U126" s="15"/>
      <c r="V126" s="15"/>
      <c r="W126" s="15"/>
      <c r="X126" s="17"/>
      <c r="Y126" s="17"/>
      <c r="Z126" s="17"/>
    </row>
    <row r="127" spans="1:26" ht="18.75" customHeight="1">
      <c r="A127" s="15"/>
      <c r="B127" s="15"/>
      <c r="C127" s="15"/>
      <c r="D127" s="15"/>
      <c r="E127" s="16"/>
      <c r="F127" s="15"/>
      <c r="G127" s="15"/>
      <c r="H127" s="15"/>
      <c r="I127" s="15"/>
      <c r="J127" s="15"/>
      <c r="K127" s="15"/>
      <c r="L127" s="15"/>
      <c r="M127" s="15"/>
      <c r="N127" s="15"/>
      <c r="O127" s="15"/>
      <c r="P127" s="15"/>
      <c r="Q127" s="15"/>
      <c r="R127" s="15"/>
      <c r="S127" s="15"/>
      <c r="T127" s="15"/>
      <c r="U127" s="15"/>
      <c r="V127" s="15"/>
      <c r="W127" s="15"/>
      <c r="X127" s="17"/>
      <c r="Y127" s="17"/>
      <c r="Z127" s="17"/>
    </row>
    <row r="128" spans="1:26" ht="18.75" customHeight="1">
      <c r="A128" s="15"/>
      <c r="B128" s="15"/>
      <c r="C128" s="15"/>
      <c r="D128" s="15"/>
      <c r="E128" s="16"/>
      <c r="F128" s="15"/>
      <c r="G128" s="15"/>
      <c r="H128" s="15"/>
      <c r="I128" s="15"/>
      <c r="J128" s="15"/>
      <c r="K128" s="15"/>
      <c r="L128" s="15"/>
      <c r="M128" s="15"/>
      <c r="N128" s="15"/>
      <c r="O128" s="15"/>
      <c r="P128" s="15"/>
      <c r="Q128" s="15"/>
      <c r="R128" s="15"/>
      <c r="S128" s="15"/>
      <c r="T128" s="15"/>
      <c r="U128" s="15"/>
      <c r="V128" s="15"/>
      <c r="W128" s="15"/>
      <c r="X128" s="17"/>
      <c r="Y128" s="17"/>
      <c r="Z128" s="17"/>
    </row>
    <row r="129" spans="1:26" ht="18.75" customHeight="1">
      <c r="A129" s="15"/>
      <c r="B129" s="15"/>
      <c r="C129" s="15"/>
      <c r="D129" s="15"/>
      <c r="E129" s="16"/>
      <c r="F129" s="15"/>
      <c r="G129" s="15"/>
      <c r="H129" s="15"/>
      <c r="I129" s="15"/>
      <c r="J129" s="15"/>
      <c r="K129" s="15"/>
      <c r="L129" s="15"/>
      <c r="M129" s="15"/>
      <c r="N129" s="15"/>
      <c r="O129" s="15"/>
      <c r="P129" s="15"/>
      <c r="Q129" s="15"/>
      <c r="R129" s="15"/>
      <c r="S129" s="15"/>
      <c r="T129" s="15"/>
      <c r="U129" s="15"/>
      <c r="V129" s="15"/>
      <c r="W129" s="15"/>
      <c r="X129" s="17"/>
      <c r="Y129" s="17"/>
      <c r="Z129" s="17"/>
    </row>
    <row r="130" spans="1:26" ht="18.75" customHeight="1">
      <c r="A130" s="15"/>
      <c r="B130" s="15"/>
      <c r="C130" s="15"/>
      <c r="D130" s="15"/>
      <c r="E130" s="16"/>
      <c r="F130" s="15"/>
      <c r="G130" s="15"/>
      <c r="H130" s="15"/>
      <c r="I130" s="15"/>
      <c r="J130" s="15"/>
      <c r="K130" s="15"/>
      <c r="L130" s="15"/>
      <c r="M130" s="15"/>
      <c r="N130" s="15"/>
      <c r="O130" s="15"/>
      <c r="P130" s="15"/>
      <c r="Q130" s="15"/>
      <c r="R130" s="15"/>
      <c r="S130" s="15"/>
      <c r="T130" s="15"/>
      <c r="U130" s="15"/>
      <c r="V130" s="15"/>
      <c r="W130" s="15"/>
      <c r="X130" s="17"/>
      <c r="Y130" s="17"/>
      <c r="Z130" s="17"/>
    </row>
    <row r="131" spans="1:26" ht="18.75" customHeight="1">
      <c r="A131" s="15"/>
      <c r="B131" s="15"/>
      <c r="C131" s="15"/>
      <c r="D131" s="15"/>
      <c r="E131" s="16"/>
      <c r="F131" s="15"/>
      <c r="G131" s="15"/>
      <c r="H131" s="15"/>
      <c r="I131" s="15"/>
      <c r="J131" s="15"/>
      <c r="K131" s="15"/>
      <c r="L131" s="15"/>
      <c r="M131" s="15"/>
      <c r="N131" s="15"/>
      <c r="O131" s="15"/>
      <c r="P131" s="15"/>
      <c r="Q131" s="15"/>
      <c r="R131" s="15"/>
      <c r="S131" s="15"/>
      <c r="T131" s="15"/>
      <c r="U131" s="15"/>
      <c r="V131" s="15"/>
      <c r="W131" s="15"/>
      <c r="X131" s="17"/>
      <c r="Y131" s="17"/>
      <c r="Z131" s="17"/>
    </row>
    <row r="132" spans="1:26" ht="18.75" customHeight="1">
      <c r="A132" s="15"/>
      <c r="B132" s="15"/>
      <c r="C132" s="15"/>
      <c r="D132" s="15"/>
      <c r="E132" s="16"/>
      <c r="F132" s="15"/>
      <c r="G132" s="15"/>
      <c r="H132" s="15"/>
      <c r="I132" s="15"/>
      <c r="J132" s="15"/>
      <c r="K132" s="15"/>
      <c r="L132" s="15"/>
      <c r="M132" s="15"/>
      <c r="N132" s="15"/>
      <c r="O132" s="15"/>
      <c r="P132" s="15"/>
      <c r="Q132" s="15"/>
      <c r="R132" s="15"/>
      <c r="S132" s="15"/>
      <c r="T132" s="15"/>
      <c r="U132" s="15"/>
      <c r="V132" s="15"/>
      <c r="W132" s="15"/>
      <c r="X132" s="17"/>
      <c r="Y132" s="17"/>
      <c r="Z132" s="17"/>
    </row>
    <row r="133" spans="1:26" ht="18.75" customHeight="1">
      <c r="A133" s="15"/>
      <c r="B133" s="15"/>
      <c r="C133" s="15"/>
      <c r="D133" s="15"/>
      <c r="E133" s="16"/>
      <c r="F133" s="15"/>
      <c r="G133" s="15"/>
      <c r="H133" s="15"/>
      <c r="I133" s="15"/>
      <c r="J133" s="15"/>
      <c r="K133" s="15"/>
      <c r="L133" s="15"/>
      <c r="M133" s="15"/>
      <c r="N133" s="15"/>
      <c r="O133" s="15"/>
      <c r="P133" s="15"/>
      <c r="Q133" s="15"/>
      <c r="R133" s="15"/>
      <c r="S133" s="15"/>
      <c r="T133" s="15"/>
      <c r="U133" s="15"/>
      <c r="V133" s="15"/>
      <c r="W133" s="15"/>
      <c r="X133" s="17"/>
      <c r="Y133" s="17"/>
      <c r="Z133" s="17"/>
    </row>
    <row r="134" spans="1:26" ht="18.75" customHeight="1">
      <c r="A134" s="15"/>
      <c r="B134" s="15"/>
      <c r="C134" s="15"/>
      <c r="D134" s="15"/>
      <c r="E134" s="16"/>
      <c r="F134" s="15"/>
      <c r="G134" s="15"/>
      <c r="H134" s="15"/>
      <c r="I134" s="15"/>
      <c r="J134" s="15"/>
      <c r="K134" s="15"/>
      <c r="L134" s="15"/>
      <c r="M134" s="15"/>
      <c r="N134" s="15"/>
      <c r="O134" s="15"/>
      <c r="P134" s="15"/>
      <c r="Q134" s="15"/>
      <c r="R134" s="15"/>
      <c r="S134" s="15"/>
      <c r="T134" s="15"/>
      <c r="U134" s="15"/>
      <c r="V134" s="15"/>
      <c r="W134" s="15"/>
      <c r="X134" s="17"/>
      <c r="Y134" s="17"/>
      <c r="Z134" s="17"/>
    </row>
    <row r="135" spans="1:26" ht="18.75" customHeight="1">
      <c r="A135" s="15"/>
      <c r="B135" s="15"/>
      <c r="C135" s="15"/>
      <c r="D135" s="15"/>
      <c r="E135" s="16"/>
      <c r="F135" s="15"/>
      <c r="G135" s="15"/>
      <c r="H135" s="15"/>
      <c r="I135" s="15"/>
      <c r="J135" s="15"/>
      <c r="K135" s="15"/>
      <c r="L135" s="15"/>
      <c r="M135" s="15"/>
      <c r="N135" s="15"/>
      <c r="O135" s="15"/>
      <c r="P135" s="15"/>
      <c r="Q135" s="15"/>
      <c r="R135" s="15"/>
      <c r="S135" s="15"/>
      <c r="T135" s="15"/>
      <c r="U135" s="15"/>
      <c r="V135" s="15"/>
      <c r="W135" s="15"/>
      <c r="X135" s="17"/>
      <c r="Y135" s="17"/>
      <c r="Z135" s="17"/>
    </row>
    <row r="136" spans="1:26" ht="18.75" customHeight="1">
      <c r="A136" s="15"/>
      <c r="B136" s="15"/>
      <c r="C136" s="15"/>
      <c r="D136" s="15"/>
      <c r="E136" s="16"/>
      <c r="F136" s="15"/>
      <c r="G136" s="15"/>
      <c r="H136" s="15"/>
      <c r="I136" s="15"/>
      <c r="J136" s="15"/>
      <c r="K136" s="15"/>
      <c r="L136" s="15"/>
      <c r="M136" s="15"/>
      <c r="N136" s="15"/>
      <c r="O136" s="15"/>
      <c r="P136" s="15"/>
      <c r="Q136" s="15"/>
      <c r="R136" s="15"/>
      <c r="S136" s="15"/>
      <c r="T136" s="15"/>
      <c r="U136" s="15"/>
      <c r="V136" s="15"/>
      <c r="W136" s="15"/>
      <c r="X136" s="17"/>
      <c r="Y136" s="17"/>
      <c r="Z136" s="17"/>
    </row>
    <row r="137" spans="1:26" ht="18.75" customHeight="1">
      <c r="A137" s="15"/>
      <c r="B137" s="15"/>
      <c r="C137" s="15"/>
      <c r="D137" s="15"/>
      <c r="E137" s="16"/>
      <c r="F137" s="15"/>
      <c r="G137" s="15"/>
      <c r="H137" s="15"/>
      <c r="I137" s="15"/>
      <c r="J137" s="15"/>
      <c r="K137" s="15"/>
      <c r="L137" s="15"/>
      <c r="M137" s="15"/>
      <c r="N137" s="15"/>
      <c r="O137" s="15"/>
      <c r="P137" s="15"/>
      <c r="Q137" s="15"/>
      <c r="R137" s="15"/>
      <c r="S137" s="15"/>
      <c r="T137" s="15"/>
      <c r="U137" s="15"/>
      <c r="V137" s="15"/>
      <c r="W137" s="15"/>
      <c r="X137" s="17"/>
      <c r="Y137" s="17"/>
      <c r="Z137" s="17"/>
    </row>
    <row r="138" spans="1:26" ht="18.75" customHeight="1">
      <c r="A138" s="15"/>
      <c r="B138" s="15"/>
      <c r="C138" s="15"/>
      <c r="D138" s="15"/>
      <c r="E138" s="16"/>
      <c r="F138" s="15"/>
      <c r="G138" s="15"/>
      <c r="H138" s="15"/>
      <c r="I138" s="15"/>
      <c r="J138" s="15"/>
      <c r="K138" s="15"/>
      <c r="L138" s="15"/>
      <c r="M138" s="15"/>
      <c r="N138" s="15"/>
      <c r="O138" s="15"/>
      <c r="P138" s="15"/>
      <c r="Q138" s="15"/>
      <c r="R138" s="15"/>
      <c r="S138" s="15"/>
      <c r="T138" s="15"/>
      <c r="U138" s="15"/>
      <c r="V138" s="15"/>
      <c r="W138" s="15"/>
      <c r="X138" s="17"/>
      <c r="Y138" s="17"/>
      <c r="Z138" s="17"/>
    </row>
    <row r="139" spans="1:26" ht="18.75" customHeight="1">
      <c r="A139" s="15"/>
      <c r="B139" s="15"/>
      <c r="C139" s="15"/>
      <c r="D139" s="15"/>
      <c r="E139" s="16"/>
      <c r="F139" s="15"/>
      <c r="G139" s="15"/>
      <c r="H139" s="15"/>
      <c r="I139" s="15"/>
      <c r="J139" s="15"/>
      <c r="K139" s="15"/>
      <c r="L139" s="15"/>
      <c r="M139" s="15"/>
      <c r="N139" s="15"/>
      <c r="O139" s="15"/>
      <c r="P139" s="15"/>
      <c r="Q139" s="15"/>
      <c r="R139" s="15"/>
      <c r="S139" s="15"/>
      <c r="T139" s="15"/>
      <c r="U139" s="15"/>
      <c r="V139" s="15"/>
      <c r="W139" s="15"/>
      <c r="X139" s="17"/>
      <c r="Y139" s="17"/>
      <c r="Z139" s="17"/>
    </row>
    <row r="140" spans="1:26" ht="18.75" customHeight="1">
      <c r="A140" s="15"/>
      <c r="B140" s="15"/>
      <c r="C140" s="15"/>
      <c r="D140" s="15"/>
      <c r="E140" s="16"/>
      <c r="F140" s="15"/>
      <c r="G140" s="15"/>
      <c r="H140" s="15"/>
      <c r="I140" s="15"/>
      <c r="J140" s="15"/>
      <c r="K140" s="15"/>
      <c r="L140" s="15"/>
      <c r="M140" s="15"/>
      <c r="N140" s="15"/>
      <c r="O140" s="15"/>
      <c r="P140" s="15"/>
      <c r="Q140" s="15"/>
      <c r="R140" s="15"/>
      <c r="S140" s="15"/>
      <c r="T140" s="15"/>
      <c r="U140" s="15"/>
      <c r="V140" s="15"/>
      <c r="W140" s="15"/>
      <c r="X140" s="17"/>
      <c r="Y140" s="17"/>
      <c r="Z140" s="17"/>
    </row>
    <row r="141" spans="1:26" ht="18.75" customHeight="1">
      <c r="A141" s="15"/>
      <c r="B141" s="15"/>
      <c r="C141" s="15"/>
      <c r="D141" s="15"/>
      <c r="E141" s="16"/>
      <c r="F141" s="15"/>
      <c r="G141" s="15"/>
      <c r="H141" s="15"/>
      <c r="I141" s="15"/>
      <c r="J141" s="15"/>
      <c r="K141" s="15"/>
      <c r="L141" s="15"/>
      <c r="M141" s="15"/>
      <c r="N141" s="15"/>
      <c r="O141" s="15"/>
      <c r="P141" s="15"/>
      <c r="Q141" s="15"/>
      <c r="R141" s="15"/>
      <c r="S141" s="15"/>
      <c r="T141" s="15"/>
      <c r="U141" s="15"/>
      <c r="V141" s="15"/>
      <c r="W141" s="15"/>
      <c r="X141" s="17"/>
      <c r="Y141" s="17"/>
      <c r="Z141" s="17"/>
    </row>
    <row r="142" spans="1:26" ht="18.75" customHeight="1">
      <c r="A142" s="15"/>
      <c r="B142" s="15"/>
      <c r="C142" s="15"/>
      <c r="D142" s="15"/>
      <c r="E142" s="16"/>
      <c r="F142" s="15"/>
      <c r="G142" s="15"/>
      <c r="H142" s="15"/>
      <c r="I142" s="15"/>
      <c r="J142" s="15"/>
      <c r="K142" s="15"/>
      <c r="L142" s="15"/>
      <c r="M142" s="15"/>
      <c r="N142" s="15"/>
      <c r="O142" s="15"/>
      <c r="P142" s="15"/>
      <c r="Q142" s="15"/>
      <c r="R142" s="15"/>
      <c r="S142" s="15"/>
      <c r="T142" s="15"/>
      <c r="U142" s="15"/>
      <c r="V142" s="15"/>
      <c r="W142" s="15"/>
      <c r="X142" s="17"/>
      <c r="Y142" s="17"/>
      <c r="Z142" s="17"/>
    </row>
    <row r="143" spans="1:26" ht="18.75" customHeight="1">
      <c r="A143" s="15"/>
      <c r="B143" s="15"/>
      <c r="C143" s="15"/>
      <c r="D143" s="15"/>
      <c r="E143" s="16"/>
      <c r="F143" s="15"/>
      <c r="G143" s="15"/>
      <c r="H143" s="15"/>
      <c r="I143" s="15"/>
      <c r="J143" s="15"/>
      <c r="K143" s="15"/>
      <c r="L143" s="15"/>
      <c r="M143" s="15"/>
      <c r="N143" s="15"/>
      <c r="O143" s="15"/>
      <c r="P143" s="15"/>
      <c r="Q143" s="15"/>
      <c r="R143" s="15"/>
      <c r="S143" s="15"/>
      <c r="T143" s="15"/>
      <c r="U143" s="15"/>
      <c r="V143" s="15"/>
      <c r="W143" s="15"/>
      <c r="X143" s="17"/>
      <c r="Y143" s="17"/>
      <c r="Z143" s="17"/>
    </row>
    <row r="144" spans="1:26" ht="18.75" customHeight="1">
      <c r="A144" s="15"/>
      <c r="B144" s="15"/>
      <c r="C144" s="15"/>
      <c r="D144" s="15"/>
      <c r="E144" s="16"/>
      <c r="F144" s="15"/>
      <c r="G144" s="15"/>
      <c r="H144" s="15"/>
      <c r="I144" s="15"/>
      <c r="J144" s="15"/>
      <c r="K144" s="15"/>
      <c r="L144" s="15"/>
      <c r="M144" s="15"/>
      <c r="N144" s="15"/>
      <c r="O144" s="15"/>
      <c r="P144" s="15"/>
      <c r="Q144" s="15"/>
      <c r="R144" s="15"/>
      <c r="S144" s="15"/>
      <c r="T144" s="15"/>
      <c r="U144" s="15"/>
      <c r="V144" s="15"/>
      <c r="W144" s="15"/>
      <c r="X144" s="17"/>
      <c r="Y144" s="17"/>
      <c r="Z144" s="17"/>
    </row>
    <row r="145" spans="1:26" ht="18.75" customHeight="1">
      <c r="A145" s="15"/>
      <c r="B145" s="15"/>
      <c r="C145" s="15"/>
      <c r="D145" s="15"/>
      <c r="E145" s="16"/>
      <c r="F145" s="15"/>
      <c r="G145" s="15"/>
      <c r="H145" s="15"/>
      <c r="I145" s="15"/>
      <c r="J145" s="15"/>
      <c r="K145" s="15"/>
      <c r="L145" s="15"/>
      <c r="M145" s="15"/>
      <c r="N145" s="15"/>
      <c r="O145" s="15"/>
      <c r="P145" s="15"/>
      <c r="Q145" s="15"/>
      <c r="R145" s="15"/>
      <c r="S145" s="15"/>
      <c r="T145" s="15"/>
      <c r="U145" s="15"/>
      <c r="V145" s="15"/>
      <c r="W145" s="15"/>
      <c r="X145" s="17"/>
      <c r="Y145" s="17"/>
      <c r="Z145" s="17"/>
    </row>
    <row r="146" spans="1:26" ht="18.75" customHeight="1">
      <c r="A146" s="15"/>
      <c r="B146" s="15"/>
      <c r="C146" s="15"/>
      <c r="D146" s="15"/>
      <c r="E146" s="16"/>
      <c r="F146" s="15"/>
      <c r="G146" s="15"/>
      <c r="H146" s="15"/>
      <c r="I146" s="15"/>
      <c r="J146" s="15"/>
      <c r="K146" s="15"/>
      <c r="L146" s="15"/>
      <c r="M146" s="15"/>
      <c r="N146" s="15"/>
      <c r="O146" s="15"/>
      <c r="P146" s="15"/>
      <c r="Q146" s="15"/>
      <c r="R146" s="15"/>
      <c r="S146" s="15"/>
      <c r="T146" s="15"/>
      <c r="U146" s="15"/>
      <c r="V146" s="15"/>
      <c r="W146" s="15"/>
      <c r="X146" s="17"/>
      <c r="Y146" s="17"/>
      <c r="Z146" s="17"/>
    </row>
    <row r="147" spans="1:26" ht="18.75" customHeight="1">
      <c r="A147" s="15"/>
      <c r="B147" s="15"/>
      <c r="C147" s="15"/>
      <c r="D147" s="15"/>
      <c r="E147" s="16"/>
      <c r="F147" s="15"/>
      <c r="G147" s="15"/>
      <c r="H147" s="15"/>
      <c r="I147" s="15"/>
      <c r="J147" s="15"/>
      <c r="K147" s="15"/>
      <c r="L147" s="15"/>
      <c r="M147" s="15"/>
      <c r="N147" s="15"/>
      <c r="O147" s="15"/>
      <c r="P147" s="15"/>
      <c r="Q147" s="15"/>
      <c r="R147" s="15"/>
      <c r="S147" s="15"/>
      <c r="T147" s="15"/>
      <c r="U147" s="15"/>
      <c r="V147" s="15"/>
      <c r="W147" s="15"/>
      <c r="X147" s="17"/>
      <c r="Y147" s="17"/>
      <c r="Z147" s="17"/>
    </row>
    <row r="148" spans="1:26" ht="18.75" customHeight="1">
      <c r="A148" s="15"/>
      <c r="B148" s="15"/>
      <c r="C148" s="15"/>
      <c r="D148" s="15"/>
      <c r="E148" s="16"/>
      <c r="F148" s="15"/>
      <c r="G148" s="15"/>
      <c r="H148" s="15"/>
      <c r="I148" s="15"/>
      <c r="J148" s="15"/>
      <c r="K148" s="15"/>
      <c r="L148" s="15"/>
      <c r="M148" s="15"/>
      <c r="N148" s="15"/>
      <c r="O148" s="15"/>
      <c r="P148" s="15"/>
      <c r="Q148" s="15"/>
      <c r="R148" s="15"/>
      <c r="S148" s="15"/>
      <c r="T148" s="15"/>
      <c r="U148" s="15"/>
      <c r="V148" s="15"/>
      <c r="W148" s="15"/>
      <c r="X148" s="17"/>
      <c r="Y148" s="17"/>
      <c r="Z148" s="17"/>
    </row>
    <row r="149" spans="1:26" ht="18.75" customHeight="1">
      <c r="A149" s="15"/>
      <c r="B149" s="15"/>
      <c r="C149" s="15"/>
      <c r="D149" s="15"/>
      <c r="E149" s="16"/>
      <c r="F149" s="15"/>
      <c r="G149" s="15"/>
      <c r="H149" s="15"/>
      <c r="I149" s="15"/>
      <c r="J149" s="15"/>
      <c r="K149" s="15"/>
      <c r="L149" s="15"/>
      <c r="M149" s="15"/>
      <c r="N149" s="15"/>
      <c r="O149" s="15"/>
      <c r="P149" s="15"/>
      <c r="Q149" s="15"/>
      <c r="R149" s="15"/>
      <c r="S149" s="15"/>
      <c r="T149" s="15"/>
      <c r="U149" s="15"/>
      <c r="V149" s="15"/>
      <c r="W149" s="15"/>
      <c r="X149" s="17"/>
      <c r="Y149" s="17"/>
      <c r="Z149" s="17"/>
    </row>
    <row r="150" spans="1:26" ht="18.75" customHeight="1">
      <c r="A150" s="15"/>
      <c r="B150" s="15"/>
      <c r="C150" s="15"/>
      <c r="D150" s="15"/>
      <c r="E150" s="16"/>
      <c r="F150" s="15"/>
      <c r="G150" s="15"/>
      <c r="H150" s="15"/>
      <c r="I150" s="15"/>
      <c r="J150" s="15"/>
      <c r="K150" s="15"/>
      <c r="L150" s="15"/>
      <c r="M150" s="15"/>
      <c r="N150" s="15"/>
      <c r="O150" s="15"/>
      <c r="P150" s="15"/>
      <c r="Q150" s="15"/>
      <c r="R150" s="15"/>
      <c r="S150" s="15"/>
      <c r="T150" s="15"/>
      <c r="U150" s="15"/>
      <c r="V150" s="15"/>
      <c r="W150" s="15"/>
      <c r="X150" s="17"/>
      <c r="Y150" s="17"/>
      <c r="Z150" s="17"/>
    </row>
    <row r="151" spans="1:26" ht="18.75" customHeight="1">
      <c r="A151" s="15"/>
      <c r="B151" s="15"/>
      <c r="C151" s="15"/>
      <c r="D151" s="15"/>
      <c r="E151" s="16"/>
      <c r="F151" s="15"/>
      <c r="G151" s="15"/>
      <c r="H151" s="15"/>
      <c r="I151" s="15"/>
      <c r="J151" s="15"/>
      <c r="K151" s="15"/>
      <c r="L151" s="15"/>
      <c r="M151" s="15"/>
      <c r="N151" s="15"/>
      <c r="O151" s="15"/>
      <c r="P151" s="15"/>
      <c r="Q151" s="15"/>
      <c r="R151" s="15"/>
      <c r="S151" s="15"/>
      <c r="T151" s="15"/>
      <c r="U151" s="15"/>
      <c r="V151" s="15"/>
      <c r="W151" s="15"/>
      <c r="X151" s="17"/>
      <c r="Y151" s="17"/>
      <c r="Z151" s="17"/>
    </row>
    <row r="152" spans="1:26" ht="18.75" customHeight="1">
      <c r="A152" s="15"/>
      <c r="B152" s="15"/>
      <c r="C152" s="15"/>
      <c r="D152" s="15"/>
      <c r="E152" s="16"/>
      <c r="F152" s="15"/>
      <c r="G152" s="15"/>
      <c r="H152" s="15"/>
      <c r="I152" s="15"/>
      <c r="J152" s="15"/>
      <c r="K152" s="15"/>
      <c r="L152" s="15"/>
      <c r="M152" s="15"/>
      <c r="N152" s="15"/>
      <c r="O152" s="15"/>
      <c r="P152" s="15"/>
      <c r="Q152" s="15"/>
      <c r="R152" s="15"/>
      <c r="S152" s="15"/>
      <c r="T152" s="15"/>
      <c r="U152" s="15"/>
      <c r="V152" s="15"/>
      <c r="W152" s="15"/>
      <c r="X152" s="17"/>
      <c r="Y152" s="17"/>
      <c r="Z152" s="17"/>
    </row>
    <row r="153" spans="1:26" ht="18.75" customHeight="1">
      <c r="A153" s="15"/>
      <c r="B153" s="15"/>
      <c r="C153" s="15"/>
      <c r="D153" s="15"/>
      <c r="E153" s="16"/>
      <c r="F153" s="15"/>
      <c r="G153" s="15"/>
      <c r="H153" s="15"/>
      <c r="I153" s="15"/>
      <c r="J153" s="15"/>
      <c r="K153" s="15"/>
      <c r="L153" s="15"/>
      <c r="M153" s="15"/>
      <c r="N153" s="15"/>
      <c r="O153" s="15"/>
      <c r="P153" s="15"/>
      <c r="Q153" s="15"/>
      <c r="R153" s="15"/>
      <c r="S153" s="15"/>
      <c r="T153" s="15"/>
      <c r="U153" s="15"/>
      <c r="V153" s="15"/>
      <c r="W153" s="15"/>
      <c r="X153" s="17"/>
      <c r="Y153" s="17"/>
      <c r="Z153" s="17"/>
    </row>
    <row r="154" spans="1:26" ht="18.75" customHeight="1">
      <c r="A154" s="15"/>
      <c r="B154" s="15"/>
      <c r="C154" s="15"/>
      <c r="D154" s="15"/>
      <c r="E154" s="16"/>
      <c r="F154" s="15"/>
      <c r="G154" s="15"/>
      <c r="H154" s="15"/>
      <c r="I154" s="15"/>
      <c r="J154" s="15"/>
      <c r="K154" s="15"/>
      <c r="L154" s="15"/>
      <c r="M154" s="15"/>
      <c r="N154" s="15"/>
      <c r="O154" s="15"/>
      <c r="P154" s="15"/>
      <c r="Q154" s="15"/>
      <c r="R154" s="15"/>
      <c r="S154" s="15"/>
      <c r="T154" s="15"/>
      <c r="U154" s="15"/>
      <c r="V154" s="15"/>
      <c r="W154" s="15"/>
      <c r="X154" s="17"/>
      <c r="Y154" s="17"/>
      <c r="Z154" s="17"/>
    </row>
    <row r="155" spans="1:26" ht="18.75" customHeight="1">
      <c r="A155" s="15"/>
      <c r="B155" s="15"/>
      <c r="C155" s="15"/>
      <c r="D155" s="15"/>
      <c r="E155" s="16"/>
      <c r="F155" s="15"/>
      <c r="G155" s="15"/>
      <c r="H155" s="15"/>
      <c r="I155" s="15"/>
      <c r="J155" s="15"/>
      <c r="K155" s="15"/>
      <c r="L155" s="15"/>
      <c r="M155" s="15"/>
      <c r="N155" s="15"/>
      <c r="O155" s="15"/>
      <c r="P155" s="15"/>
      <c r="Q155" s="15"/>
      <c r="R155" s="15"/>
      <c r="S155" s="15"/>
      <c r="T155" s="15"/>
      <c r="U155" s="15"/>
      <c r="V155" s="15"/>
      <c r="W155" s="15"/>
      <c r="X155" s="17"/>
      <c r="Y155" s="17"/>
      <c r="Z155" s="17"/>
    </row>
    <row r="156" spans="1:26" ht="18.75" customHeight="1">
      <c r="A156" s="15"/>
      <c r="B156" s="15"/>
      <c r="C156" s="15"/>
      <c r="D156" s="15"/>
      <c r="E156" s="16"/>
      <c r="F156" s="15"/>
      <c r="G156" s="15"/>
      <c r="H156" s="15"/>
      <c r="I156" s="15"/>
      <c r="J156" s="15"/>
      <c r="K156" s="15"/>
      <c r="L156" s="15"/>
      <c r="M156" s="15"/>
      <c r="N156" s="15"/>
      <c r="O156" s="15"/>
      <c r="P156" s="15"/>
      <c r="Q156" s="15"/>
      <c r="R156" s="15"/>
      <c r="S156" s="15"/>
      <c r="T156" s="15"/>
      <c r="U156" s="15"/>
      <c r="V156" s="15"/>
      <c r="W156" s="15"/>
      <c r="X156" s="17"/>
      <c r="Y156" s="17"/>
      <c r="Z156" s="17"/>
    </row>
    <row r="157" spans="1:26" ht="18.75" customHeight="1">
      <c r="A157" s="15"/>
      <c r="B157" s="15"/>
      <c r="C157" s="15"/>
      <c r="D157" s="15"/>
      <c r="E157" s="16"/>
      <c r="F157" s="15"/>
      <c r="G157" s="15"/>
      <c r="H157" s="15"/>
      <c r="I157" s="15"/>
      <c r="J157" s="15"/>
      <c r="K157" s="15"/>
      <c r="L157" s="15"/>
      <c r="M157" s="15"/>
      <c r="N157" s="15"/>
      <c r="O157" s="15"/>
      <c r="P157" s="15"/>
      <c r="Q157" s="15"/>
      <c r="R157" s="15"/>
      <c r="S157" s="15"/>
      <c r="T157" s="15"/>
      <c r="U157" s="15"/>
      <c r="V157" s="15"/>
      <c r="W157" s="15"/>
      <c r="X157" s="17"/>
      <c r="Y157" s="17"/>
      <c r="Z157" s="17"/>
    </row>
    <row r="158" spans="1:26" ht="18.75" customHeight="1">
      <c r="A158" s="15"/>
      <c r="B158" s="15"/>
      <c r="C158" s="15"/>
      <c r="D158" s="15"/>
      <c r="E158" s="16"/>
      <c r="F158" s="15"/>
      <c r="G158" s="15"/>
      <c r="H158" s="15"/>
      <c r="I158" s="15"/>
      <c r="J158" s="15"/>
      <c r="K158" s="15"/>
      <c r="L158" s="15"/>
      <c r="M158" s="15"/>
      <c r="N158" s="15"/>
      <c r="O158" s="15"/>
      <c r="P158" s="15"/>
      <c r="Q158" s="15"/>
      <c r="R158" s="15"/>
      <c r="S158" s="15"/>
      <c r="T158" s="15"/>
      <c r="U158" s="15"/>
      <c r="V158" s="15"/>
      <c r="W158" s="15"/>
      <c r="X158" s="17"/>
      <c r="Y158" s="17"/>
      <c r="Z158" s="17"/>
    </row>
    <row r="159" spans="1:26" ht="18.75" customHeight="1">
      <c r="A159" s="15"/>
      <c r="B159" s="15"/>
      <c r="C159" s="15"/>
      <c r="D159" s="15"/>
      <c r="E159" s="16"/>
      <c r="F159" s="15"/>
      <c r="G159" s="15"/>
      <c r="H159" s="15"/>
      <c r="I159" s="15"/>
      <c r="J159" s="15"/>
      <c r="K159" s="15"/>
      <c r="L159" s="15"/>
      <c r="M159" s="15"/>
      <c r="N159" s="15"/>
      <c r="O159" s="15"/>
      <c r="P159" s="15"/>
      <c r="Q159" s="15"/>
      <c r="R159" s="15"/>
      <c r="S159" s="15"/>
      <c r="T159" s="15"/>
      <c r="U159" s="15"/>
      <c r="V159" s="15"/>
      <c r="W159" s="15"/>
      <c r="X159" s="17"/>
      <c r="Y159" s="17"/>
      <c r="Z159" s="17"/>
    </row>
    <row r="160" spans="1:26" ht="18.75" customHeight="1">
      <c r="A160" s="15"/>
      <c r="B160" s="15"/>
      <c r="C160" s="15"/>
      <c r="D160" s="15"/>
      <c r="E160" s="16"/>
      <c r="F160" s="15"/>
      <c r="G160" s="15"/>
      <c r="H160" s="15"/>
      <c r="I160" s="15"/>
      <c r="J160" s="15"/>
      <c r="K160" s="15"/>
      <c r="L160" s="15"/>
      <c r="M160" s="15"/>
      <c r="N160" s="15"/>
      <c r="O160" s="15"/>
      <c r="P160" s="15"/>
      <c r="Q160" s="15"/>
      <c r="R160" s="15"/>
      <c r="S160" s="15"/>
      <c r="T160" s="15"/>
      <c r="U160" s="15"/>
      <c r="V160" s="15"/>
      <c r="W160" s="15"/>
      <c r="X160" s="17"/>
      <c r="Y160" s="17"/>
      <c r="Z160" s="17"/>
    </row>
    <row r="161" spans="1:26" ht="18.75" customHeight="1">
      <c r="A161" s="15"/>
      <c r="B161" s="15"/>
      <c r="C161" s="15"/>
      <c r="D161" s="15"/>
      <c r="E161" s="16"/>
      <c r="F161" s="15"/>
      <c r="G161" s="15"/>
      <c r="H161" s="15"/>
      <c r="I161" s="15"/>
      <c r="J161" s="15"/>
      <c r="K161" s="15"/>
      <c r="L161" s="15"/>
      <c r="M161" s="15"/>
      <c r="N161" s="15"/>
      <c r="O161" s="15"/>
      <c r="P161" s="15"/>
      <c r="Q161" s="15"/>
      <c r="R161" s="15"/>
      <c r="S161" s="15"/>
      <c r="T161" s="15"/>
      <c r="U161" s="15"/>
      <c r="V161" s="15"/>
      <c r="W161" s="15"/>
      <c r="X161" s="17"/>
      <c r="Y161" s="17"/>
      <c r="Z161" s="17"/>
    </row>
    <row r="162" spans="1:26" ht="18.75" customHeight="1">
      <c r="A162" s="15"/>
      <c r="B162" s="15"/>
      <c r="C162" s="15"/>
      <c r="D162" s="15"/>
      <c r="E162" s="16"/>
      <c r="F162" s="15"/>
      <c r="G162" s="15"/>
      <c r="H162" s="15"/>
      <c r="I162" s="15"/>
      <c r="J162" s="15"/>
      <c r="K162" s="15"/>
      <c r="L162" s="15"/>
      <c r="M162" s="15"/>
      <c r="N162" s="15"/>
      <c r="O162" s="15"/>
      <c r="P162" s="15"/>
      <c r="Q162" s="15"/>
      <c r="R162" s="15"/>
      <c r="S162" s="15"/>
      <c r="T162" s="15"/>
      <c r="U162" s="15"/>
      <c r="V162" s="15"/>
      <c r="W162" s="15"/>
      <c r="X162" s="17"/>
      <c r="Y162" s="17"/>
      <c r="Z162" s="17"/>
    </row>
    <row r="163" spans="1:26" ht="18.75" customHeight="1">
      <c r="A163" s="15"/>
      <c r="B163" s="15"/>
      <c r="C163" s="15"/>
      <c r="D163" s="15"/>
      <c r="E163" s="16"/>
      <c r="F163" s="15"/>
      <c r="G163" s="15"/>
      <c r="H163" s="15"/>
      <c r="I163" s="15"/>
      <c r="J163" s="15"/>
      <c r="K163" s="15"/>
      <c r="L163" s="15"/>
      <c r="M163" s="15"/>
      <c r="N163" s="15"/>
      <c r="O163" s="15"/>
      <c r="P163" s="15"/>
      <c r="Q163" s="15"/>
      <c r="R163" s="15"/>
      <c r="S163" s="15"/>
      <c r="T163" s="15"/>
      <c r="U163" s="15"/>
      <c r="V163" s="15"/>
      <c r="W163" s="15"/>
      <c r="X163" s="17"/>
      <c r="Y163" s="17"/>
      <c r="Z163" s="17"/>
    </row>
    <row r="164" spans="1:26" ht="18.75" customHeight="1">
      <c r="A164" s="15"/>
      <c r="B164" s="15"/>
      <c r="C164" s="15"/>
      <c r="D164" s="15"/>
      <c r="E164" s="16"/>
      <c r="F164" s="15"/>
      <c r="G164" s="15"/>
      <c r="H164" s="15"/>
      <c r="I164" s="15"/>
      <c r="J164" s="15"/>
      <c r="K164" s="15"/>
      <c r="L164" s="15"/>
      <c r="M164" s="15"/>
      <c r="N164" s="15"/>
      <c r="O164" s="15"/>
      <c r="P164" s="15"/>
      <c r="Q164" s="15"/>
      <c r="R164" s="15"/>
      <c r="S164" s="15"/>
      <c r="T164" s="15"/>
      <c r="U164" s="15"/>
      <c r="V164" s="15"/>
      <c r="W164" s="15"/>
      <c r="X164" s="17"/>
      <c r="Y164" s="17"/>
      <c r="Z164" s="17"/>
    </row>
    <row r="165" spans="1:26" ht="18.75" customHeight="1">
      <c r="A165" s="15"/>
      <c r="B165" s="15"/>
      <c r="C165" s="15"/>
      <c r="D165" s="15"/>
      <c r="E165" s="16"/>
      <c r="F165" s="15"/>
      <c r="G165" s="15"/>
      <c r="H165" s="15"/>
      <c r="I165" s="15"/>
      <c r="J165" s="15"/>
      <c r="K165" s="15"/>
      <c r="L165" s="15"/>
      <c r="M165" s="15"/>
      <c r="N165" s="15"/>
      <c r="O165" s="15"/>
      <c r="P165" s="15"/>
      <c r="Q165" s="15"/>
      <c r="R165" s="15"/>
      <c r="S165" s="15"/>
      <c r="T165" s="15"/>
      <c r="U165" s="15"/>
      <c r="V165" s="15"/>
      <c r="W165" s="15"/>
      <c r="X165" s="17"/>
      <c r="Y165" s="17"/>
      <c r="Z165" s="17"/>
    </row>
    <row r="166" spans="1:26" ht="18.75" customHeight="1">
      <c r="A166" s="15"/>
      <c r="B166" s="15"/>
      <c r="C166" s="15"/>
      <c r="D166" s="15"/>
      <c r="E166" s="16"/>
      <c r="F166" s="15"/>
      <c r="G166" s="15"/>
      <c r="H166" s="15"/>
      <c r="I166" s="15"/>
      <c r="J166" s="15"/>
      <c r="K166" s="15"/>
      <c r="L166" s="15"/>
      <c r="M166" s="15"/>
      <c r="N166" s="15"/>
      <c r="O166" s="15"/>
      <c r="P166" s="15"/>
      <c r="Q166" s="15"/>
      <c r="R166" s="15"/>
      <c r="S166" s="15"/>
      <c r="T166" s="15"/>
      <c r="U166" s="15"/>
      <c r="V166" s="15"/>
      <c r="W166" s="15"/>
      <c r="X166" s="17"/>
      <c r="Y166" s="17"/>
      <c r="Z166" s="17"/>
    </row>
    <row r="167" spans="1:26" ht="18.75" customHeight="1">
      <c r="A167" s="15"/>
      <c r="B167" s="15"/>
      <c r="C167" s="15"/>
      <c r="D167" s="15"/>
      <c r="E167" s="16"/>
      <c r="F167" s="15"/>
      <c r="G167" s="15"/>
      <c r="H167" s="15"/>
      <c r="I167" s="15"/>
      <c r="J167" s="15"/>
      <c r="K167" s="15"/>
      <c r="L167" s="15"/>
      <c r="M167" s="15"/>
      <c r="N167" s="15"/>
      <c r="O167" s="15"/>
      <c r="P167" s="15"/>
      <c r="Q167" s="15"/>
      <c r="R167" s="15"/>
      <c r="S167" s="15"/>
      <c r="T167" s="15"/>
      <c r="U167" s="15"/>
      <c r="V167" s="15"/>
      <c r="W167" s="15"/>
      <c r="X167" s="17"/>
      <c r="Y167" s="17"/>
      <c r="Z167" s="17"/>
    </row>
    <row r="168" spans="1:26" ht="18.75" customHeight="1">
      <c r="A168" s="15"/>
      <c r="B168" s="15"/>
      <c r="C168" s="15"/>
      <c r="D168" s="15"/>
      <c r="E168" s="16"/>
      <c r="F168" s="15"/>
      <c r="G168" s="15"/>
      <c r="H168" s="15"/>
      <c r="I168" s="15"/>
      <c r="J168" s="15"/>
      <c r="K168" s="15"/>
      <c r="L168" s="15"/>
      <c r="M168" s="15"/>
      <c r="N168" s="15"/>
      <c r="O168" s="15"/>
      <c r="P168" s="15"/>
      <c r="Q168" s="15"/>
      <c r="R168" s="15"/>
      <c r="S168" s="15"/>
      <c r="T168" s="15"/>
      <c r="U168" s="15"/>
      <c r="V168" s="15"/>
      <c r="W168" s="15"/>
      <c r="X168" s="17"/>
      <c r="Y168" s="17"/>
      <c r="Z168" s="17"/>
    </row>
    <row r="169" spans="1:26" ht="18.75" customHeight="1">
      <c r="A169" s="15"/>
      <c r="B169" s="15"/>
      <c r="C169" s="15"/>
      <c r="D169" s="15"/>
      <c r="E169" s="16"/>
      <c r="F169" s="15"/>
      <c r="G169" s="15"/>
      <c r="H169" s="15"/>
      <c r="I169" s="15"/>
      <c r="J169" s="15"/>
      <c r="K169" s="15"/>
      <c r="L169" s="15"/>
      <c r="M169" s="15"/>
      <c r="N169" s="15"/>
      <c r="O169" s="15"/>
      <c r="P169" s="15"/>
      <c r="Q169" s="15"/>
      <c r="R169" s="15"/>
      <c r="S169" s="15"/>
      <c r="T169" s="15"/>
      <c r="U169" s="15"/>
      <c r="V169" s="15"/>
      <c r="W169" s="15"/>
      <c r="X169" s="17"/>
      <c r="Y169" s="17"/>
      <c r="Z169" s="17"/>
    </row>
    <row r="170" spans="1:26" ht="18.75" customHeight="1">
      <c r="A170" s="15"/>
      <c r="B170" s="15"/>
      <c r="C170" s="15"/>
      <c r="D170" s="15"/>
      <c r="E170" s="16"/>
      <c r="F170" s="15"/>
      <c r="G170" s="15"/>
      <c r="H170" s="15"/>
      <c r="I170" s="15"/>
      <c r="J170" s="15"/>
      <c r="K170" s="15"/>
      <c r="L170" s="15"/>
      <c r="M170" s="15"/>
      <c r="N170" s="15"/>
      <c r="O170" s="15"/>
      <c r="P170" s="15"/>
      <c r="Q170" s="15"/>
      <c r="R170" s="15"/>
      <c r="S170" s="15"/>
      <c r="T170" s="15"/>
      <c r="U170" s="15"/>
      <c r="V170" s="15"/>
      <c r="W170" s="15"/>
      <c r="X170" s="17"/>
      <c r="Y170" s="17"/>
      <c r="Z170" s="17"/>
    </row>
    <row r="171" spans="1:26" ht="18.75" customHeight="1">
      <c r="A171" s="15"/>
      <c r="B171" s="15"/>
      <c r="C171" s="15"/>
      <c r="D171" s="15"/>
      <c r="E171" s="16"/>
      <c r="F171" s="15"/>
      <c r="G171" s="15"/>
      <c r="H171" s="15"/>
      <c r="I171" s="15"/>
      <c r="J171" s="15"/>
      <c r="K171" s="15"/>
      <c r="L171" s="15"/>
      <c r="M171" s="15"/>
      <c r="N171" s="15"/>
      <c r="O171" s="15"/>
      <c r="P171" s="15"/>
      <c r="Q171" s="15"/>
      <c r="R171" s="15"/>
      <c r="S171" s="15"/>
      <c r="T171" s="15"/>
      <c r="U171" s="15"/>
      <c r="V171" s="15"/>
      <c r="W171" s="15"/>
      <c r="X171" s="17"/>
      <c r="Y171" s="17"/>
      <c r="Z171" s="17"/>
    </row>
    <row r="172" spans="1:26" ht="18.75" customHeight="1">
      <c r="A172" s="15"/>
      <c r="B172" s="15"/>
      <c r="C172" s="15"/>
      <c r="D172" s="15"/>
      <c r="E172" s="16"/>
      <c r="F172" s="15"/>
      <c r="G172" s="15"/>
      <c r="H172" s="15"/>
      <c r="I172" s="15"/>
      <c r="J172" s="15"/>
      <c r="K172" s="15"/>
      <c r="L172" s="15"/>
      <c r="M172" s="15"/>
      <c r="N172" s="15"/>
      <c r="O172" s="15"/>
      <c r="P172" s="15"/>
      <c r="Q172" s="15"/>
      <c r="R172" s="15"/>
      <c r="S172" s="15"/>
      <c r="T172" s="15"/>
      <c r="U172" s="15"/>
      <c r="V172" s="15"/>
      <c r="W172" s="15"/>
      <c r="X172" s="17"/>
      <c r="Y172" s="17"/>
      <c r="Z172" s="17"/>
    </row>
    <row r="173" spans="1:26" ht="18.75" customHeight="1">
      <c r="A173" s="15"/>
      <c r="B173" s="15"/>
      <c r="C173" s="15"/>
      <c r="D173" s="15"/>
      <c r="E173" s="16"/>
      <c r="F173" s="15"/>
      <c r="G173" s="15"/>
      <c r="H173" s="15"/>
      <c r="I173" s="15"/>
      <c r="J173" s="15"/>
      <c r="K173" s="15"/>
      <c r="L173" s="15"/>
      <c r="M173" s="15"/>
      <c r="N173" s="15"/>
      <c r="O173" s="15"/>
      <c r="P173" s="15"/>
      <c r="Q173" s="15"/>
      <c r="R173" s="15"/>
      <c r="S173" s="15"/>
      <c r="T173" s="15"/>
      <c r="U173" s="15"/>
      <c r="V173" s="15"/>
      <c r="W173" s="15"/>
      <c r="X173" s="17"/>
      <c r="Y173" s="17"/>
      <c r="Z173" s="17"/>
    </row>
    <row r="174" spans="1:26" ht="18.75" customHeight="1">
      <c r="A174" s="15"/>
      <c r="B174" s="15"/>
      <c r="C174" s="15"/>
      <c r="D174" s="15"/>
      <c r="E174" s="16"/>
      <c r="F174" s="15"/>
      <c r="G174" s="15"/>
      <c r="H174" s="15"/>
      <c r="I174" s="15"/>
      <c r="J174" s="15"/>
      <c r="K174" s="15"/>
      <c r="L174" s="15"/>
      <c r="M174" s="15"/>
      <c r="N174" s="15"/>
      <c r="O174" s="15"/>
      <c r="P174" s="15"/>
      <c r="Q174" s="15"/>
      <c r="R174" s="15"/>
      <c r="S174" s="15"/>
      <c r="T174" s="15"/>
      <c r="U174" s="15"/>
      <c r="V174" s="15"/>
      <c r="W174" s="15"/>
      <c r="X174" s="17"/>
      <c r="Y174" s="17"/>
      <c r="Z174" s="17"/>
    </row>
    <row r="175" spans="1:26" ht="18.75" customHeight="1">
      <c r="A175" s="15"/>
      <c r="B175" s="15"/>
      <c r="C175" s="15"/>
      <c r="D175" s="15"/>
      <c r="E175" s="16"/>
      <c r="F175" s="15"/>
      <c r="G175" s="15"/>
      <c r="H175" s="15"/>
      <c r="I175" s="15"/>
      <c r="J175" s="15"/>
      <c r="K175" s="15"/>
      <c r="L175" s="15"/>
      <c r="M175" s="15"/>
      <c r="N175" s="15"/>
      <c r="O175" s="15"/>
      <c r="P175" s="15"/>
      <c r="Q175" s="15"/>
      <c r="R175" s="15"/>
      <c r="S175" s="15"/>
      <c r="T175" s="15"/>
      <c r="U175" s="15"/>
      <c r="V175" s="15"/>
      <c r="W175" s="15"/>
      <c r="X175" s="17"/>
      <c r="Y175" s="17"/>
      <c r="Z175" s="17"/>
    </row>
    <row r="176" spans="1:26" ht="18.75" customHeight="1">
      <c r="A176" s="15"/>
      <c r="B176" s="15"/>
      <c r="C176" s="15"/>
      <c r="D176" s="15"/>
      <c r="E176" s="16"/>
      <c r="F176" s="15"/>
      <c r="G176" s="15"/>
      <c r="H176" s="15"/>
      <c r="I176" s="15"/>
      <c r="J176" s="15"/>
      <c r="K176" s="15"/>
      <c r="L176" s="15"/>
      <c r="M176" s="15"/>
      <c r="N176" s="15"/>
      <c r="O176" s="15"/>
      <c r="P176" s="15"/>
      <c r="Q176" s="15"/>
      <c r="R176" s="15"/>
      <c r="S176" s="15"/>
      <c r="T176" s="15"/>
      <c r="U176" s="15"/>
      <c r="V176" s="15"/>
      <c r="W176" s="15"/>
      <c r="X176" s="17"/>
      <c r="Y176" s="17"/>
      <c r="Z176" s="17"/>
    </row>
    <row r="177" spans="1:26" ht="18.75" customHeight="1">
      <c r="A177" s="15"/>
      <c r="B177" s="15"/>
      <c r="C177" s="15"/>
      <c r="D177" s="15"/>
      <c r="E177" s="16"/>
      <c r="F177" s="15"/>
      <c r="G177" s="15"/>
      <c r="H177" s="15"/>
      <c r="I177" s="15"/>
      <c r="J177" s="15"/>
      <c r="K177" s="15"/>
      <c r="L177" s="15"/>
      <c r="M177" s="15"/>
      <c r="N177" s="15"/>
      <c r="O177" s="15"/>
      <c r="P177" s="15"/>
      <c r="Q177" s="15"/>
      <c r="R177" s="15"/>
      <c r="S177" s="15"/>
      <c r="T177" s="15"/>
      <c r="U177" s="15"/>
      <c r="V177" s="15"/>
      <c r="W177" s="15"/>
      <c r="X177" s="17"/>
      <c r="Y177" s="17"/>
      <c r="Z177" s="17"/>
    </row>
    <row r="178" spans="1:26" ht="18.75" customHeight="1">
      <c r="A178" s="15"/>
      <c r="B178" s="15"/>
      <c r="C178" s="15"/>
      <c r="D178" s="15"/>
      <c r="E178" s="16"/>
      <c r="F178" s="15"/>
      <c r="G178" s="15"/>
      <c r="H178" s="15"/>
      <c r="I178" s="15"/>
      <c r="J178" s="15"/>
      <c r="K178" s="15"/>
      <c r="L178" s="15"/>
      <c r="M178" s="15"/>
      <c r="N178" s="15"/>
      <c r="O178" s="15"/>
      <c r="P178" s="15"/>
      <c r="Q178" s="15"/>
      <c r="R178" s="15"/>
      <c r="S178" s="15"/>
      <c r="T178" s="15"/>
      <c r="U178" s="15"/>
      <c r="V178" s="15"/>
      <c r="W178" s="15"/>
      <c r="X178" s="17"/>
      <c r="Y178" s="17"/>
      <c r="Z178" s="17"/>
    </row>
    <row r="179" spans="1:26" ht="18.75" customHeight="1">
      <c r="A179" s="15"/>
      <c r="B179" s="15"/>
      <c r="C179" s="15"/>
      <c r="D179" s="15"/>
      <c r="E179" s="16"/>
      <c r="F179" s="15"/>
      <c r="G179" s="15"/>
      <c r="H179" s="15"/>
      <c r="I179" s="15"/>
      <c r="J179" s="15"/>
      <c r="K179" s="15"/>
      <c r="L179" s="15"/>
      <c r="M179" s="15"/>
      <c r="N179" s="15"/>
      <c r="O179" s="15"/>
      <c r="P179" s="15"/>
      <c r="Q179" s="15"/>
      <c r="R179" s="15"/>
      <c r="S179" s="15"/>
      <c r="T179" s="15"/>
      <c r="U179" s="15"/>
      <c r="V179" s="15"/>
      <c r="W179" s="15"/>
      <c r="X179" s="17"/>
      <c r="Y179" s="17"/>
      <c r="Z179" s="17"/>
    </row>
    <row r="180" spans="1:26" ht="18.75" customHeight="1">
      <c r="A180" s="15"/>
      <c r="B180" s="15"/>
      <c r="C180" s="15"/>
      <c r="D180" s="15"/>
      <c r="E180" s="16"/>
      <c r="F180" s="15"/>
      <c r="G180" s="15"/>
      <c r="H180" s="15"/>
      <c r="I180" s="15"/>
      <c r="J180" s="15"/>
      <c r="K180" s="15"/>
      <c r="L180" s="15"/>
      <c r="M180" s="15"/>
      <c r="N180" s="15"/>
      <c r="O180" s="15"/>
      <c r="P180" s="15"/>
      <c r="Q180" s="15"/>
      <c r="R180" s="15"/>
      <c r="S180" s="15"/>
      <c r="T180" s="15"/>
      <c r="U180" s="15"/>
      <c r="V180" s="15"/>
      <c r="W180" s="15"/>
      <c r="X180" s="17"/>
      <c r="Y180" s="17"/>
      <c r="Z180" s="17"/>
    </row>
    <row r="181" spans="1:26" ht="18.75" customHeight="1">
      <c r="A181" s="15"/>
      <c r="B181" s="15"/>
      <c r="C181" s="15"/>
      <c r="D181" s="15"/>
      <c r="E181" s="16"/>
      <c r="F181" s="15"/>
      <c r="G181" s="15"/>
      <c r="H181" s="15"/>
      <c r="I181" s="15"/>
      <c r="J181" s="15"/>
      <c r="K181" s="15"/>
      <c r="L181" s="15"/>
      <c r="M181" s="15"/>
      <c r="N181" s="15"/>
      <c r="O181" s="15"/>
      <c r="P181" s="15"/>
      <c r="Q181" s="15"/>
      <c r="R181" s="15"/>
      <c r="S181" s="15"/>
      <c r="T181" s="15"/>
      <c r="U181" s="15"/>
      <c r="V181" s="15"/>
      <c r="W181" s="15"/>
      <c r="X181" s="17"/>
      <c r="Y181" s="17"/>
      <c r="Z181" s="17"/>
    </row>
    <row r="182" spans="1:26" ht="18.75" customHeight="1">
      <c r="A182" s="15"/>
      <c r="B182" s="15"/>
      <c r="C182" s="15"/>
      <c r="D182" s="15"/>
      <c r="E182" s="16"/>
      <c r="F182" s="15"/>
      <c r="G182" s="15"/>
      <c r="H182" s="15"/>
      <c r="I182" s="15"/>
      <c r="J182" s="15"/>
      <c r="K182" s="15"/>
      <c r="L182" s="15"/>
      <c r="M182" s="15"/>
      <c r="N182" s="15"/>
      <c r="O182" s="15"/>
      <c r="P182" s="15"/>
      <c r="Q182" s="15"/>
      <c r="R182" s="15"/>
      <c r="S182" s="15"/>
      <c r="T182" s="15"/>
      <c r="U182" s="15"/>
      <c r="V182" s="15"/>
      <c r="W182" s="15"/>
      <c r="X182" s="17"/>
      <c r="Y182" s="17"/>
      <c r="Z182" s="17"/>
    </row>
    <row r="183" spans="1:26" ht="18.75" customHeight="1">
      <c r="A183" s="15"/>
      <c r="B183" s="15"/>
      <c r="C183" s="15"/>
      <c r="D183" s="15"/>
      <c r="E183" s="16"/>
      <c r="F183" s="15"/>
      <c r="G183" s="15"/>
      <c r="H183" s="15"/>
      <c r="I183" s="15"/>
      <c r="J183" s="15"/>
      <c r="K183" s="15"/>
      <c r="L183" s="15"/>
      <c r="M183" s="15"/>
      <c r="N183" s="15"/>
      <c r="O183" s="15"/>
      <c r="P183" s="15"/>
      <c r="Q183" s="15"/>
      <c r="R183" s="15"/>
      <c r="S183" s="15"/>
      <c r="T183" s="15"/>
      <c r="U183" s="15"/>
      <c r="V183" s="15"/>
      <c r="W183" s="15"/>
      <c r="X183" s="17"/>
      <c r="Y183" s="17"/>
      <c r="Z183" s="17"/>
    </row>
    <row r="184" spans="1:26" ht="18.75" customHeight="1">
      <c r="A184" s="15"/>
      <c r="B184" s="15"/>
      <c r="C184" s="15"/>
      <c r="D184" s="15"/>
      <c r="E184" s="16"/>
      <c r="F184" s="15"/>
      <c r="G184" s="15"/>
      <c r="H184" s="15"/>
      <c r="I184" s="15"/>
      <c r="J184" s="15"/>
      <c r="K184" s="15"/>
      <c r="L184" s="15"/>
      <c r="M184" s="15"/>
      <c r="N184" s="15"/>
      <c r="O184" s="15"/>
      <c r="P184" s="15"/>
      <c r="Q184" s="15"/>
      <c r="R184" s="15"/>
      <c r="S184" s="15"/>
      <c r="T184" s="15"/>
      <c r="U184" s="15"/>
      <c r="V184" s="15"/>
      <c r="W184" s="15"/>
      <c r="X184" s="17"/>
      <c r="Y184" s="17"/>
      <c r="Z184" s="17"/>
    </row>
    <row r="185" spans="1:26" ht="18.75" customHeight="1">
      <c r="A185" s="15"/>
      <c r="B185" s="15"/>
      <c r="C185" s="15"/>
      <c r="D185" s="15"/>
      <c r="E185" s="16"/>
      <c r="F185" s="15"/>
      <c r="G185" s="15"/>
      <c r="H185" s="15"/>
      <c r="I185" s="15"/>
      <c r="J185" s="15"/>
      <c r="K185" s="15"/>
      <c r="L185" s="15"/>
      <c r="M185" s="15"/>
      <c r="N185" s="15"/>
      <c r="O185" s="15"/>
      <c r="P185" s="15"/>
      <c r="Q185" s="15"/>
      <c r="R185" s="15"/>
      <c r="S185" s="15"/>
      <c r="T185" s="15"/>
      <c r="U185" s="15"/>
      <c r="V185" s="15"/>
      <c r="W185" s="15"/>
      <c r="X185" s="17"/>
      <c r="Y185" s="17"/>
      <c r="Z185" s="17"/>
    </row>
    <row r="186" spans="1:26" ht="18.75" customHeight="1">
      <c r="A186" s="15"/>
      <c r="B186" s="15"/>
      <c r="C186" s="15"/>
      <c r="D186" s="15"/>
      <c r="E186" s="16"/>
      <c r="F186" s="15"/>
      <c r="G186" s="15"/>
      <c r="H186" s="15"/>
      <c r="I186" s="15"/>
      <c r="J186" s="15"/>
      <c r="K186" s="15"/>
      <c r="L186" s="15"/>
      <c r="M186" s="15"/>
      <c r="N186" s="15"/>
      <c r="O186" s="15"/>
      <c r="P186" s="15"/>
      <c r="Q186" s="15"/>
      <c r="R186" s="15"/>
      <c r="S186" s="15"/>
      <c r="T186" s="15"/>
      <c r="U186" s="15"/>
      <c r="V186" s="15"/>
      <c r="W186" s="15"/>
      <c r="X186" s="17"/>
      <c r="Y186" s="17"/>
      <c r="Z186" s="17"/>
    </row>
    <row r="187" spans="1:26" ht="18.75" customHeight="1">
      <c r="A187" s="15"/>
      <c r="B187" s="15"/>
      <c r="C187" s="15"/>
      <c r="D187" s="15"/>
      <c r="E187" s="16"/>
      <c r="F187" s="15"/>
      <c r="G187" s="15"/>
      <c r="H187" s="15"/>
      <c r="I187" s="15"/>
      <c r="J187" s="15"/>
      <c r="K187" s="15"/>
      <c r="L187" s="15"/>
      <c r="M187" s="15"/>
      <c r="N187" s="15"/>
      <c r="O187" s="15"/>
      <c r="P187" s="15"/>
      <c r="Q187" s="15"/>
      <c r="R187" s="15"/>
      <c r="S187" s="15"/>
      <c r="T187" s="15"/>
      <c r="U187" s="15"/>
      <c r="V187" s="15"/>
      <c r="W187" s="15"/>
      <c r="X187" s="17"/>
      <c r="Y187" s="17"/>
      <c r="Z187" s="17"/>
    </row>
    <row r="188" spans="1:26" ht="18.75" customHeight="1">
      <c r="A188" s="15"/>
      <c r="B188" s="15"/>
      <c r="C188" s="15"/>
      <c r="D188" s="15"/>
      <c r="E188" s="16"/>
      <c r="F188" s="15"/>
      <c r="G188" s="15"/>
      <c r="H188" s="15"/>
      <c r="I188" s="15"/>
      <c r="J188" s="15"/>
      <c r="K188" s="15"/>
      <c r="L188" s="15"/>
      <c r="M188" s="15"/>
      <c r="N188" s="15"/>
      <c r="O188" s="15"/>
      <c r="P188" s="15"/>
      <c r="Q188" s="15"/>
      <c r="R188" s="15"/>
      <c r="S188" s="15"/>
      <c r="T188" s="15"/>
      <c r="U188" s="15"/>
      <c r="V188" s="15"/>
      <c r="W188" s="15"/>
      <c r="X188" s="17"/>
      <c r="Y188" s="17"/>
      <c r="Z188" s="17"/>
    </row>
    <row r="189" spans="1:26" ht="18.75" customHeight="1">
      <c r="A189" s="15"/>
      <c r="B189" s="15"/>
      <c r="C189" s="15"/>
      <c r="D189" s="15"/>
      <c r="E189" s="16"/>
      <c r="F189" s="15"/>
      <c r="G189" s="15"/>
      <c r="H189" s="15"/>
      <c r="I189" s="15"/>
      <c r="J189" s="15"/>
      <c r="K189" s="15"/>
      <c r="L189" s="15"/>
      <c r="M189" s="15"/>
      <c r="N189" s="15"/>
      <c r="O189" s="15"/>
      <c r="P189" s="15"/>
      <c r="Q189" s="15"/>
      <c r="R189" s="15"/>
      <c r="S189" s="15"/>
      <c r="T189" s="15"/>
      <c r="U189" s="15"/>
      <c r="V189" s="15"/>
      <c r="W189" s="15"/>
      <c r="X189" s="17"/>
      <c r="Y189" s="17"/>
      <c r="Z189" s="17"/>
    </row>
    <row r="190" spans="1:26" ht="18.75" customHeight="1">
      <c r="A190" s="15"/>
      <c r="B190" s="15"/>
      <c r="C190" s="15"/>
      <c r="D190" s="15"/>
      <c r="E190" s="16"/>
      <c r="F190" s="15"/>
      <c r="G190" s="15"/>
      <c r="H190" s="15"/>
      <c r="I190" s="15"/>
      <c r="J190" s="15"/>
      <c r="K190" s="15"/>
      <c r="L190" s="15"/>
      <c r="M190" s="15"/>
      <c r="N190" s="15"/>
      <c r="O190" s="15"/>
      <c r="P190" s="15"/>
      <c r="Q190" s="15"/>
      <c r="R190" s="15"/>
      <c r="S190" s="15"/>
      <c r="T190" s="15"/>
      <c r="U190" s="15"/>
      <c r="V190" s="15"/>
      <c r="W190" s="15"/>
      <c r="X190" s="17"/>
      <c r="Y190" s="17"/>
      <c r="Z190" s="17"/>
    </row>
    <row r="191" spans="1:26" ht="18.75" customHeight="1">
      <c r="A191" s="15"/>
      <c r="B191" s="15"/>
      <c r="C191" s="15"/>
      <c r="D191" s="15"/>
      <c r="E191" s="16"/>
      <c r="F191" s="15"/>
      <c r="G191" s="15"/>
      <c r="H191" s="15"/>
      <c r="I191" s="15"/>
      <c r="J191" s="15"/>
      <c r="K191" s="15"/>
      <c r="L191" s="15"/>
      <c r="M191" s="15"/>
      <c r="N191" s="15"/>
      <c r="O191" s="15"/>
      <c r="P191" s="15"/>
      <c r="Q191" s="15"/>
      <c r="R191" s="15"/>
      <c r="S191" s="15"/>
      <c r="T191" s="15"/>
      <c r="U191" s="15"/>
      <c r="V191" s="15"/>
      <c r="W191" s="15"/>
      <c r="X191" s="17"/>
      <c r="Y191" s="17"/>
      <c r="Z191" s="17"/>
    </row>
    <row r="192" spans="1:26" ht="18.75" customHeight="1">
      <c r="A192" s="15"/>
      <c r="B192" s="15"/>
      <c r="C192" s="15"/>
      <c r="D192" s="15"/>
      <c r="E192" s="16"/>
      <c r="F192" s="15"/>
      <c r="G192" s="15"/>
      <c r="H192" s="15"/>
      <c r="I192" s="15"/>
      <c r="J192" s="15"/>
      <c r="K192" s="15"/>
      <c r="L192" s="15"/>
      <c r="M192" s="15"/>
      <c r="N192" s="15"/>
      <c r="O192" s="15"/>
      <c r="P192" s="15"/>
      <c r="Q192" s="15"/>
      <c r="R192" s="15"/>
      <c r="S192" s="15"/>
      <c r="T192" s="15"/>
      <c r="U192" s="15"/>
      <c r="V192" s="15"/>
      <c r="W192" s="15"/>
      <c r="X192" s="17"/>
      <c r="Y192" s="17"/>
      <c r="Z192" s="17"/>
    </row>
    <row r="193" spans="1:26" ht="18.75" customHeight="1">
      <c r="A193" s="15"/>
      <c r="B193" s="15"/>
      <c r="C193" s="15"/>
      <c r="D193" s="15"/>
      <c r="E193" s="16"/>
      <c r="F193" s="15"/>
      <c r="G193" s="15"/>
      <c r="H193" s="15"/>
      <c r="I193" s="15"/>
      <c r="J193" s="15"/>
      <c r="K193" s="15"/>
      <c r="L193" s="15"/>
      <c r="M193" s="15"/>
      <c r="N193" s="15"/>
      <c r="O193" s="15"/>
      <c r="P193" s="15"/>
      <c r="Q193" s="15"/>
      <c r="R193" s="15"/>
      <c r="S193" s="15"/>
      <c r="T193" s="15"/>
      <c r="U193" s="15"/>
      <c r="V193" s="15"/>
      <c r="W193" s="15"/>
      <c r="X193" s="17"/>
      <c r="Y193" s="17"/>
      <c r="Z193" s="17"/>
    </row>
    <row r="194" spans="1:26" ht="18.75" customHeight="1">
      <c r="A194" s="15"/>
      <c r="B194" s="15"/>
      <c r="C194" s="15"/>
      <c r="D194" s="15"/>
      <c r="E194" s="16"/>
      <c r="F194" s="15"/>
      <c r="G194" s="15"/>
      <c r="H194" s="15"/>
      <c r="I194" s="15"/>
      <c r="J194" s="15"/>
      <c r="K194" s="15"/>
      <c r="L194" s="15"/>
      <c r="M194" s="15"/>
      <c r="N194" s="15"/>
      <c r="O194" s="15"/>
      <c r="P194" s="15"/>
      <c r="Q194" s="15"/>
      <c r="R194" s="15"/>
      <c r="S194" s="15"/>
      <c r="T194" s="15"/>
      <c r="U194" s="15"/>
      <c r="V194" s="15"/>
      <c r="W194" s="15"/>
      <c r="X194" s="17"/>
      <c r="Y194" s="17"/>
      <c r="Z194" s="17"/>
    </row>
    <row r="195" spans="1:26" ht="18.75" customHeight="1">
      <c r="A195" s="15"/>
      <c r="B195" s="15"/>
      <c r="C195" s="15"/>
      <c r="D195" s="15"/>
      <c r="E195" s="16"/>
      <c r="F195" s="15"/>
      <c r="G195" s="15"/>
      <c r="H195" s="15"/>
      <c r="I195" s="15"/>
      <c r="J195" s="15"/>
      <c r="K195" s="15"/>
      <c r="L195" s="15"/>
      <c r="M195" s="15"/>
      <c r="N195" s="15"/>
      <c r="O195" s="15"/>
      <c r="P195" s="15"/>
      <c r="Q195" s="15"/>
      <c r="R195" s="15"/>
      <c r="S195" s="15"/>
      <c r="T195" s="15"/>
      <c r="U195" s="15"/>
      <c r="V195" s="15"/>
      <c r="W195" s="15"/>
      <c r="X195" s="17"/>
      <c r="Y195" s="17"/>
      <c r="Z195" s="17"/>
    </row>
    <row r="196" spans="1:26" ht="18.75" customHeight="1">
      <c r="A196" s="15"/>
      <c r="B196" s="15"/>
      <c r="C196" s="15"/>
      <c r="D196" s="15"/>
      <c r="E196" s="16"/>
      <c r="F196" s="15"/>
      <c r="G196" s="15"/>
      <c r="H196" s="15"/>
      <c r="I196" s="15"/>
      <c r="J196" s="15"/>
      <c r="K196" s="15"/>
      <c r="L196" s="15"/>
      <c r="M196" s="15"/>
      <c r="N196" s="15"/>
      <c r="O196" s="15"/>
      <c r="P196" s="15"/>
      <c r="Q196" s="15"/>
      <c r="R196" s="15"/>
      <c r="S196" s="15"/>
      <c r="T196" s="15"/>
      <c r="U196" s="15"/>
      <c r="V196" s="15"/>
      <c r="W196" s="15"/>
      <c r="X196" s="17"/>
      <c r="Y196" s="17"/>
      <c r="Z196" s="17"/>
    </row>
    <row r="197" spans="1:26" ht="18.75" customHeight="1">
      <c r="A197" s="15"/>
      <c r="B197" s="15"/>
      <c r="C197" s="15"/>
      <c r="D197" s="15"/>
      <c r="E197" s="16"/>
      <c r="F197" s="15"/>
      <c r="G197" s="15"/>
      <c r="H197" s="15"/>
      <c r="I197" s="15"/>
      <c r="J197" s="15"/>
      <c r="K197" s="15"/>
      <c r="L197" s="15"/>
      <c r="M197" s="15"/>
      <c r="N197" s="15"/>
      <c r="O197" s="15"/>
      <c r="P197" s="15"/>
      <c r="Q197" s="15"/>
      <c r="R197" s="15"/>
      <c r="S197" s="15"/>
      <c r="T197" s="15"/>
      <c r="U197" s="15"/>
      <c r="V197" s="15"/>
      <c r="W197" s="15"/>
      <c r="X197" s="17"/>
      <c r="Y197" s="17"/>
      <c r="Z197" s="17"/>
    </row>
    <row r="198" spans="1:26" ht="18.75" customHeight="1">
      <c r="A198" s="15"/>
      <c r="B198" s="15"/>
      <c r="C198" s="15"/>
      <c r="D198" s="15"/>
      <c r="E198" s="16"/>
      <c r="F198" s="15"/>
      <c r="G198" s="15"/>
      <c r="H198" s="15"/>
      <c r="I198" s="15"/>
      <c r="J198" s="15"/>
      <c r="K198" s="15"/>
      <c r="L198" s="15"/>
      <c r="M198" s="15"/>
      <c r="N198" s="15"/>
      <c r="O198" s="15"/>
      <c r="P198" s="15"/>
      <c r="Q198" s="15"/>
      <c r="R198" s="15"/>
      <c r="S198" s="15"/>
      <c r="T198" s="15"/>
      <c r="U198" s="15"/>
      <c r="V198" s="15"/>
      <c r="W198" s="15"/>
      <c r="X198" s="17"/>
      <c r="Y198" s="17"/>
      <c r="Z198" s="17"/>
    </row>
    <row r="199" spans="1:26" ht="18.75" customHeight="1">
      <c r="A199" s="15"/>
      <c r="B199" s="15"/>
      <c r="C199" s="15"/>
      <c r="D199" s="15"/>
      <c r="E199" s="16"/>
      <c r="F199" s="15"/>
      <c r="G199" s="15"/>
      <c r="H199" s="15"/>
      <c r="I199" s="15"/>
      <c r="J199" s="15"/>
      <c r="K199" s="15"/>
      <c r="L199" s="15"/>
      <c r="M199" s="15"/>
      <c r="N199" s="15"/>
      <c r="O199" s="15"/>
      <c r="P199" s="15"/>
      <c r="Q199" s="15"/>
      <c r="R199" s="15"/>
      <c r="S199" s="15"/>
      <c r="T199" s="15"/>
      <c r="U199" s="15"/>
      <c r="V199" s="15"/>
      <c r="W199" s="15"/>
      <c r="X199" s="17"/>
      <c r="Y199" s="17"/>
      <c r="Z199" s="17"/>
    </row>
    <row r="200" spans="1:26" ht="18.75" customHeight="1">
      <c r="A200" s="15"/>
      <c r="B200" s="15"/>
      <c r="C200" s="15"/>
      <c r="D200" s="15"/>
      <c r="E200" s="16"/>
      <c r="F200" s="15"/>
      <c r="G200" s="15"/>
      <c r="H200" s="15"/>
      <c r="I200" s="15"/>
      <c r="J200" s="15"/>
      <c r="K200" s="15"/>
      <c r="L200" s="15"/>
      <c r="M200" s="15"/>
      <c r="N200" s="15"/>
      <c r="O200" s="15"/>
      <c r="P200" s="15"/>
      <c r="Q200" s="15"/>
      <c r="R200" s="15"/>
      <c r="S200" s="15"/>
      <c r="T200" s="15"/>
      <c r="U200" s="15"/>
      <c r="V200" s="15"/>
      <c r="W200" s="15"/>
      <c r="X200" s="17"/>
      <c r="Y200" s="17"/>
      <c r="Z200" s="17"/>
    </row>
    <row r="201" spans="1:26" ht="18.75" customHeight="1">
      <c r="A201" s="15"/>
      <c r="B201" s="15"/>
      <c r="C201" s="15"/>
      <c r="D201" s="15"/>
      <c r="E201" s="16"/>
      <c r="F201" s="15"/>
      <c r="G201" s="15"/>
      <c r="H201" s="15"/>
      <c r="I201" s="15"/>
      <c r="J201" s="15"/>
      <c r="K201" s="15"/>
      <c r="L201" s="15"/>
      <c r="M201" s="15"/>
      <c r="N201" s="15"/>
      <c r="O201" s="15"/>
      <c r="P201" s="15"/>
      <c r="Q201" s="15"/>
      <c r="R201" s="15"/>
      <c r="S201" s="15"/>
      <c r="T201" s="15"/>
      <c r="U201" s="15"/>
      <c r="V201" s="15"/>
      <c r="W201" s="15"/>
      <c r="X201" s="17"/>
      <c r="Y201" s="17"/>
      <c r="Z201" s="17"/>
    </row>
    <row r="202" spans="1:26" ht="18.75" customHeight="1">
      <c r="A202" s="15"/>
      <c r="B202" s="15"/>
      <c r="C202" s="15"/>
      <c r="D202" s="15"/>
      <c r="E202" s="16"/>
      <c r="F202" s="15"/>
      <c r="G202" s="15"/>
      <c r="H202" s="15"/>
      <c r="I202" s="15"/>
      <c r="J202" s="15"/>
      <c r="K202" s="15"/>
      <c r="L202" s="15"/>
      <c r="M202" s="15"/>
      <c r="N202" s="15"/>
      <c r="O202" s="15"/>
      <c r="P202" s="15"/>
      <c r="Q202" s="15"/>
      <c r="R202" s="15"/>
      <c r="S202" s="15"/>
      <c r="T202" s="15"/>
      <c r="U202" s="15"/>
      <c r="V202" s="15"/>
      <c r="W202" s="15"/>
      <c r="X202" s="17"/>
      <c r="Y202" s="17"/>
      <c r="Z202" s="17"/>
    </row>
    <row r="203" spans="1:26" ht="18.75" customHeight="1">
      <c r="A203" s="15"/>
      <c r="B203" s="15"/>
      <c r="C203" s="15"/>
      <c r="D203" s="15"/>
      <c r="E203" s="16"/>
      <c r="F203" s="15"/>
      <c r="G203" s="15"/>
      <c r="H203" s="15"/>
      <c r="I203" s="15"/>
      <c r="J203" s="15"/>
      <c r="K203" s="15"/>
      <c r="L203" s="15"/>
      <c r="M203" s="15"/>
      <c r="N203" s="15"/>
      <c r="O203" s="15"/>
      <c r="P203" s="15"/>
      <c r="Q203" s="15"/>
      <c r="R203" s="15"/>
      <c r="S203" s="15"/>
      <c r="T203" s="15"/>
      <c r="U203" s="15"/>
      <c r="V203" s="15"/>
      <c r="W203" s="15"/>
      <c r="X203" s="17"/>
      <c r="Y203" s="17"/>
      <c r="Z203" s="17"/>
    </row>
    <row r="204" spans="1:26" ht="18.75" customHeight="1">
      <c r="A204" s="15"/>
      <c r="B204" s="15"/>
      <c r="C204" s="15"/>
      <c r="D204" s="15"/>
      <c r="E204" s="16"/>
      <c r="F204" s="15"/>
      <c r="G204" s="15"/>
      <c r="H204" s="15"/>
      <c r="I204" s="15"/>
      <c r="J204" s="15"/>
      <c r="K204" s="15"/>
      <c r="L204" s="15"/>
      <c r="M204" s="15"/>
      <c r="N204" s="15"/>
      <c r="O204" s="15"/>
      <c r="P204" s="15"/>
      <c r="Q204" s="15"/>
      <c r="R204" s="15"/>
      <c r="S204" s="15"/>
      <c r="T204" s="15"/>
      <c r="U204" s="15"/>
      <c r="V204" s="15"/>
      <c r="W204" s="15"/>
      <c r="X204" s="17"/>
      <c r="Y204" s="17"/>
      <c r="Z204" s="17"/>
    </row>
    <row r="205" spans="1:26" ht="18.75" customHeight="1">
      <c r="A205" s="15"/>
      <c r="B205" s="15"/>
      <c r="C205" s="15"/>
      <c r="D205" s="15"/>
      <c r="E205" s="16"/>
      <c r="F205" s="15"/>
      <c r="G205" s="15"/>
      <c r="H205" s="15"/>
      <c r="I205" s="15"/>
      <c r="J205" s="15"/>
      <c r="K205" s="15"/>
      <c r="L205" s="15"/>
      <c r="M205" s="15"/>
      <c r="N205" s="15"/>
      <c r="O205" s="15"/>
      <c r="P205" s="15"/>
      <c r="Q205" s="15"/>
      <c r="R205" s="15"/>
      <c r="S205" s="15"/>
      <c r="T205" s="15"/>
      <c r="U205" s="15"/>
      <c r="V205" s="15"/>
      <c r="W205" s="15"/>
      <c r="X205" s="17"/>
      <c r="Y205" s="17"/>
      <c r="Z205" s="17"/>
    </row>
    <row r="206" spans="1:26" ht="18.75" customHeight="1">
      <c r="A206" s="15"/>
      <c r="B206" s="15"/>
      <c r="C206" s="15"/>
      <c r="D206" s="15"/>
      <c r="E206" s="16"/>
      <c r="F206" s="15"/>
      <c r="G206" s="15"/>
      <c r="H206" s="15"/>
      <c r="I206" s="15"/>
      <c r="J206" s="15"/>
      <c r="K206" s="15"/>
      <c r="L206" s="15"/>
      <c r="M206" s="15"/>
      <c r="N206" s="15"/>
      <c r="O206" s="15"/>
      <c r="P206" s="15"/>
      <c r="Q206" s="15"/>
      <c r="R206" s="15"/>
      <c r="S206" s="15"/>
      <c r="T206" s="15"/>
      <c r="U206" s="15"/>
      <c r="V206" s="15"/>
      <c r="W206" s="15"/>
      <c r="X206" s="17"/>
      <c r="Y206" s="17"/>
      <c r="Z206" s="17"/>
    </row>
    <row r="207" spans="1:26" ht="18.75" customHeight="1">
      <c r="A207" s="15"/>
      <c r="B207" s="15"/>
      <c r="C207" s="15"/>
      <c r="D207" s="15"/>
      <c r="E207" s="16"/>
      <c r="F207" s="15"/>
      <c r="G207" s="15"/>
      <c r="H207" s="15"/>
      <c r="I207" s="15"/>
      <c r="J207" s="15"/>
      <c r="K207" s="15"/>
      <c r="L207" s="15"/>
      <c r="M207" s="15"/>
      <c r="N207" s="15"/>
      <c r="O207" s="15"/>
      <c r="P207" s="15"/>
      <c r="Q207" s="15"/>
      <c r="R207" s="15"/>
      <c r="S207" s="15"/>
      <c r="T207" s="15"/>
      <c r="U207" s="15"/>
      <c r="V207" s="15"/>
      <c r="W207" s="15"/>
      <c r="X207" s="17"/>
      <c r="Y207" s="17"/>
      <c r="Z207" s="17"/>
    </row>
    <row r="208" spans="1:26" ht="18.75" customHeight="1">
      <c r="A208" s="15"/>
      <c r="B208" s="15"/>
      <c r="C208" s="15"/>
      <c r="D208" s="15"/>
      <c r="E208" s="16"/>
      <c r="F208" s="15"/>
      <c r="G208" s="15"/>
      <c r="H208" s="15"/>
      <c r="I208" s="15"/>
      <c r="J208" s="15"/>
      <c r="K208" s="15"/>
      <c r="L208" s="15"/>
      <c r="M208" s="15"/>
      <c r="N208" s="15"/>
      <c r="O208" s="15"/>
      <c r="P208" s="15"/>
      <c r="Q208" s="15"/>
      <c r="R208" s="15"/>
      <c r="S208" s="15"/>
      <c r="T208" s="15"/>
      <c r="U208" s="15"/>
      <c r="V208" s="15"/>
      <c r="W208" s="15"/>
      <c r="X208" s="17"/>
      <c r="Y208" s="17"/>
      <c r="Z208" s="17"/>
    </row>
    <row r="209" spans="1:26" ht="18.75" customHeight="1">
      <c r="A209" s="15"/>
      <c r="B209" s="15"/>
      <c r="C209" s="15"/>
      <c r="D209" s="15"/>
      <c r="E209" s="16"/>
      <c r="F209" s="15"/>
      <c r="G209" s="15"/>
      <c r="H209" s="15"/>
      <c r="I209" s="15"/>
      <c r="J209" s="15"/>
      <c r="K209" s="15"/>
      <c r="L209" s="15"/>
      <c r="M209" s="15"/>
      <c r="N209" s="15"/>
      <c r="O209" s="15"/>
      <c r="P209" s="15"/>
      <c r="Q209" s="15"/>
      <c r="R209" s="15"/>
      <c r="S209" s="15"/>
      <c r="T209" s="15"/>
      <c r="U209" s="15"/>
      <c r="V209" s="15"/>
      <c r="W209" s="15"/>
      <c r="X209" s="17"/>
      <c r="Y209" s="17"/>
      <c r="Z209" s="17"/>
    </row>
    <row r="210" spans="1:26" ht="18.75" customHeight="1">
      <c r="A210" s="15"/>
      <c r="B210" s="15"/>
      <c r="C210" s="15"/>
      <c r="D210" s="15"/>
      <c r="E210" s="16"/>
      <c r="F210" s="15"/>
      <c r="G210" s="15"/>
      <c r="H210" s="15"/>
      <c r="I210" s="15"/>
      <c r="J210" s="15"/>
      <c r="K210" s="15"/>
      <c r="L210" s="15"/>
      <c r="M210" s="15"/>
      <c r="N210" s="15"/>
      <c r="O210" s="15"/>
      <c r="P210" s="15"/>
      <c r="Q210" s="15"/>
      <c r="R210" s="15"/>
      <c r="S210" s="15"/>
      <c r="T210" s="15"/>
      <c r="U210" s="15"/>
      <c r="V210" s="15"/>
      <c r="W210" s="15"/>
      <c r="X210" s="17"/>
      <c r="Y210" s="17"/>
      <c r="Z210" s="17"/>
    </row>
    <row r="211" spans="1:26" ht="18.75" customHeight="1">
      <c r="A211" s="15"/>
      <c r="B211" s="15"/>
      <c r="C211" s="15"/>
      <c r="D211" s="15"/>
      <c r="E211" s="16"/>
      <c r="F211" s="15"/>
      <c r="G211" s="15"/>
      <c r="H211" s="15"/>
      <c r="I211" s="15"/>
      <c r="J211" s="15"/>
      <c r="K211" s="15"/>
      <c r="L211" s="15"/>
      <c r="M211" s="15"/>
      <c r="N211" s="15"/>
      <c r="O211" s="15"/>
      <c r="P211" s="15"/>
      <c r="Q211" s="15"/>
      <c r="R211" s="15"/>
      <c r="S211" s="15"/>
      <c r="T211" s="15"/>
      <c r="U211" s="15"/>
      <c r="V211" s="15"/>
      <c r="W211" s="15"/>
      <c r="X211" s="17"/>
      <c r="Y211" s="17"/>
      <c r="Z211" s="17"/>
    </row>
    <row r="212" spans="1:26" ht="18.75" customHeight="1">
      <c r="A212" s="15"/>
      <c r="B212" s="15"/>
      <c r="C212" s="15"/>
      <c r="D212" s="15"/>
      <c r="E212" s="16"/>
      <c r="F212" s="15"/>
      <c r="G212" s="15"/>
      <c r="H212" s="15"/>
      <c r="I212" s="15"/>
      <c r="J212" s="15"/>
      <c r="K212" s="15"/>
      <c r="L212" s="15"/>
      <c r="M212" s="15"/>
      <c r="N212" s="15"/>
      <c r="O212" s="15"/>
      <c r="P212" s="15"/>
      <c r="Q212" s="15"/>
      <c r="R212" s="15"/>
      <c r="S212" s="15"/>
      <c r="T212" s="15"/>
      <c r="U212" s="15"/>
      <c r="V212" s="15"/>
      <c r="W212" s="15"/>
      <c r="X212" s="17"/>
      <c r="Y212" s="17"/>
      <c r="Z212" s="17"/>
    </row>
    <row r="213" spans="1:26" ht="18.75" customHeight="1">
      <c r="A213" s="15"/>
      <c r="B213" s="15"/>
      <c r="C213" s="15"/>
      <c r="D213" s="15"/>
      <c r="E213" s="16"/>
      <c r="F213" s="15"/>
      <c r="G213" s="15"/>
      <c r="H213" s="15"/>
      <c r="I213" s="15"/>
      <c r="J213" s="15"/>
      <c r="K213" s="15"/>
      <c r="L213" s="15"/>
      <c r="M213" s="15"/>
      <c r="N213" s="15"/>
      <c r="O213" s="15"/>
      <c r="P213" s="15"/>
      <c r="Q213" s="15"/>
      <c r="R213" s="15"/>
      <c r="S213" s="15"/>
      <c r="T213" s="15"/>
      <c r="U213" s="15"/>
      <c r="V213" s="15"/>
      <c r="W213" s="15"/>
      <c r="X213" s="17"/>
      <c r="Y213" s="17"/>
      <c r="Z213" s="17"/>
    </row>
    <row r="214" spans="1:26" ht="18.75" customHeight="1">
      <c r="A214" s="15"/>
      <c r="B214" s="15"/>
      <c r="C214" s="15"/>
      <c r="D214" s="15"/>
      <c r="E214" s="16"/>
      <c r="F214" s="15"/>
      <c r="G214" s="15"/>
      <c r="H214" s="15"/>
      <c r="I214" s="15"/>
      <c r="J214" s="15"/>
      <c r="K214" s="15"/>
      <c r="L214" s="15"/>
      <c r="M214" s="15"/>
      <c r="N214" s="15"/>
      <c r="O214" s="15"/>
      <c r="P214" s="15"/>
      <c r="Q214" s="15"/>
      <c r="R214" s="15"/>
      <c r="S214" s="15"/>
      <c r="T214" s="15"/>
      <c r="U214" s="15"/>
      <c r="V214" s="15"/>
      <c r="W214" s="15"/>
      <c r="X214" s="17"/>
      <c r="Y214" s="17"/>
      <c r="Z214" s="17"/>
    </row>
    <row r="215" spans="1:26" ht="18.75" customHeight="1">
      <c r="A215" s="15"/>
      <c r="B215" s="15"/>
      <c r="C215" s="15"/>
      <c r="D215" s="15"/>
      <c r="E215" s="16"/>
      <c r="F215" s="15"/>
      <c r="G215" s="15"/>
      <c r="H215" s="15"/>
      <c r="I215" s="15"/>
      <c r="J215" s="15"/>
      <c r="K215" s="15"/>
      <c r="L215" s="15"/>
      <c r="M215" s="15"/>
      <c r="N215" s="15"/>
      <c r="O215" s="15"/>
      <c r="P215" s="15"/>
      <c r="Q215" s="15"/>
      <c r="R215" s="15"/>
      <c r="S215" s="15"/>
      <c r="T215" s="15"/>
      <c r="U215" s="15"/>
      <c r="V215" s="15"/>
      <c r="W215" s="15"/>
      <c r="X215" s="17"/>
      <c r="Y215" s="17"/>
      <c r="Z215" s="17"/>
    </row>
    <row r="216" spans="1:26" ht="18.75" customHeight="1">
      <c r="A216" s="15"/>
      <c r="B216" s="15"/>
      <c r="C216" s="15"/>
      <c r="D216" s="15"/>
      <c r="E216" s="16"/>
      <c r="F216" s="15"/>
      <c r="G216" s="15"/>
      <c r="H216" s="15"/>
      <c r="I216" s="15"/>
      <c r="J216" s="15"/>
      <c r="K216" s="15"/>
      <c r="L216" s="15"/>
      <c r="M216" s="15"/>
      <c r="N216" s="15"/>
      <c r="O216" s="15"/>
      <c r="P216" s="15"/>
      <c r="Q216" s="15"/>
      <c r="R216" s="15"/>
      <c r="S216" s="15"/>
      <c r="T216" s="15"/>
      <c r="U216" s="15"/>
      <c r="V216" s="15"/>
      <c r="W216" s="15"/>
      <c r="X216" s="17"/>
      <c r="Y216" s="17"/>
      <c r="Z216" s="17"/>
    </row>
    <row r="217" spans="1:26" ht="18.75" customHeight="1">
      <c r="A217" s="15"/>
      <c r="B217" s="15"/>
      <c r="C217" s="15"/>
      <c r="D217" s="15"/>
      <c r="E217" s="16"/>
      <c r="F217" s="15"/>
      <c r="G217" s="15"/>
      <c r="H217" s="15"/>
      <c r="I217" s="15"/>
      <c r="J217" s="15"/>
      <c r="K217" s="15"/>
      <c r="L217" s="15"/>
      <c r="M217" s="15"/>
      <c r="N217" s="15"/>
      <c r="O217" s="15"/>
      <c r="P217" s="15"/>
      <c r="Q217" s="15"/>
      <c r="R217" s="15"/>
      <c r="S217" s="15"/>
      <c r="T217" s="15"/>
      <c r="U217" s="15"/>
      <c r="V217" s="15"/>
      <c r="W217" s="15"/>
      <c r="X217" s="17"/>
      <c r="Y217" s="17"/>
      <c r="Z217" s="17"/>
    </row>
    <row r="218" spans="1:26" ht="18.75" customHeight="1">
      <c r="A218" s="15"/>
      <c r="B218" s="15"/>
      <c r="C218" s="15"/>
      <c r="D218" s="15"/>
      <c r="E218" s="16"/>
      <c r="F218" s="15"/>
      <c r="G218" s="15"/>
      <c r="H218" s="15"/>
      <c r="I218" s="15"/>
      <c r="J218" s="15"/>
      <c r="K218" s="15"/>
      <c r="L218" s="15"/>
      <c r="M218" s="15"/>
      <c r="N218" s="15"/>
      <c r="O218" s="15"/>
      <c r="P218" s="15"/>
      <c r="Q218" s="15"/>
      <c r="R218" s="15"/>
      <c r="S218" s="15"/>
      <c r="T218" s="15"/>
      <c r="U218" s="15"/>
      <c r="V218" s="15"/>
      <c r="W218" s="15"/>
      <c r="X218" s="17"/>
      <c r="Y218" s="17"/>
      <c r="Z218" s="17"/>
    </row>
    <row r="219" spans="1:26" ht="18.75" customHeight="1">
      <c r="A219" s="15"/>
      <c r="B219" s="15"/>
      <c r="C219" s="15"/>
      <c r="D219" s="15"/>
      <c r="E219" s="16"/>
      <c r="F219" s="15"/>
      <c r="G219" s="15"/>
      <c r="H219" s="15"/>
      <c r="I219" s="15"/>
      <c r="J219" s="15"/>
      <c r="K219" s="15"/>
      <c r="L219" s="15"/>
      <c r="M219" s="15"/>
      <c r="N219" s="15"/>
      <c r="O219" s="15"/>
      <c r="P219" s="15"/>
      <c r="Q219" s="15"/>
      <c r="R219" s="15"/>
      <c r="S219" s="15"/>
      <c r="T219" s="15"/>
      <c r="U219" s="15"/>
      <c r="V219" s="15"/>
      <c r="W219" s="15"/>
      <c r="X219" s="17"/>
      <c r="Y219" s="17"/>
      <c r="Z219" s="17"/>
    </row>
    <row r="220" spans="1:26" ht="18.75" customHeight="1">
      <c r="A220" s="15"/>
      <c r="B220" s="15"/>
      <c r="C220" s="15"/>
      <c r="D220" s="15"/>
      <c r="E220" s="16"/>
      <c r="F220" s="15"/>
      <c r="G220" s="15"/>
      <c r="H220" s="15"/>
      <c r="I220" s="15"/>
      <c r="J220" s="15"/>
      <c r="K220" s="15"/>
      <c r="L220" s="15"/>
      <c r="M220" s="15"/>
      <c r="N220" s="15"/>
      <c r="O220" s="15"/>
      <c r="P220" s="15"/>
      <c r="Q220" s="15"/>
      <c r="R220" s="15"/>
      <c r="S220" s="15"/>
      <c r="T220" s="15"/>
      <c r="U220" s="15"/>
      <c r="V220" s="15"/>
      <c r="W220" s="15"/>
      <c r="X220" s="17"/>
      <c r="Y220" s="17"/>
      <c r="Z220" s="17"/>
    </row>
    <row r="221" spans="1:26" ht="18.75" customHeight="1">
      <c r="A221" s="15"/>
      <c r="B221" s="15"/>
      <c r="C221" s="15"/>
      <c r="D221" s="15"/>
      <c r="E221" s="16"/>
      <c r="F221" s="15"/>
      <c r="G221" s="15"/>
      <c r="H221" s="15"/>
      <c r="I221" s="15"/>
      <c r="J221" s="15"/>
      <c r="K221" s="15"/>
      <c r="L221" s="15"/>
      <c r="M221" s="15"/>
      <c r="N221" s="15"/>
      <c r="O221" s="15"/>
      <c r="P221" s="15"/>
      <c r="Q221" s="15"/>
      <c r="R221" s="15"/>
      <c r="S221" s="15"/>
      <c r="T221" s="15"/>
      <c r="U221" s="15"/>
      <c r="V221" s="15"/>
      <c r="W221" s="15"/>
      <c r="X221" s="17"/>
      <c r="Y221" s="17"/>
      <c r="Z221" s="17"/>
    </row>
    <row r="222" spans="1:26" ht="18.75" customHeight="1">
      <c r="A222" s="15"/>
      <c r="B222" s="15"/>
      <c r="C222" s="15"/>
      <c r="D222" s="15"/>
      <c r="E222" s="16"/>
      <c r="F222" s="15"/>
      <c r="G222" s="15"/>
      <c r="H222" s="15"/>
      <c r="I222" s="15"/>
      <c r="J222" s="15"/>
      <c r="K222" s="15"/>
      <c r="L222" s="15"/>
      <c r="M222" s="15"/>
      <c r="N222" s="15"/>
      <c r="O222" s="15"/>
      <c r="P222" s="15"/>
      <c r="Q222" s="15"/>
      <c r="R222" s="15"/>
      <c r="S222" s="15"/>
      <c r="T222" s="15"/>
      <c r="U222" s="15"/>
      <c r="V222" s="15"/>
      <c r="W222" s="15"/>
      <c r="X222" s="17"/>
      <c r="Y222" s="17"/>
      <c r="Z222" s="17"/>
    </row>
    <row r="223" spans="1:26" ht="18.75" customHeight="1">
      <c r="A223" s="15"/>
      <c r="B223" s="15"/>
      <c r="C223" s="15"/>
      <c r="D223" s="15"/>
      <c r="E223" s="16"/>
      <c r="F223" s="15"/>
      <c r="G223" s="15"/>
      <c r="H223" s="15"/>
      <c r="I223" s="15"/>
      <c r="J223" s="15"/>
      <c r="K223" s="15"/>
      <c r="L223" s="15"/>
      <c r="M223" s="15"/>
      <c r="N223" s="15"/>
      <c r="O223" s="15"/>
      <c r="P223" s="15"/>
      <c r="Q223" s="15"/>
      <c r="R223" s="15"/>
      <c r="S223" s="15"/>
      <c r="T223" s="15"/>
      <c r="U223" s="15"/>
      <c r="V223" s="15"/>
      <c r="W223" s="15"/>
      <c r="X223" s="17"/>
      <c r="Y223" s="17"/>
      <c r="Z223" s="17"/>
    </row>
    <row r="224" spans="1:26" ht="18.75" customHeight="1">
      <c r="A224" s="15"/>
      <c r="B224" s="15"/>
      <c r="C224" s="15"/>
      <c r="D224" s="15"/>
      <c r="E224" s="16"/>
      <c r="F224" s="15"/>
      <c r="G224" s="15"/>
      <c r="H224" s="15"/>
      <c r="I224" s="15"/>
      <c r="J224" s="15"/>
      <c r="K224" s="15"/>
      <c r="L224" s="15"/>
      <c r="M224" s="15"/>
      <c r="N224" s="15"/>
      <c r="O224" s="15"/>
      <c r="P224" s="15"/>
      <c r="Q224" s="15"/>
      <c r="R224" s="15"/>
      <c r="S224" s="15"/>
      <c r="T224" s="15"/>
      <c r="U224" s="15"/>
      <c r="V224" s="15"/>
      <c r="W224" s="15"/>
      <c r="X224" s="17"/>
      <c r="Y224" s="17"/>
      <c r="Z224" s="17"/>
    </row>
    <row r="225" spans="1:26" ht="18.75" customHeight="1">
      <c r="A225" s="15"/>
      <c r="B225" s="15"/>
      <c r="C225" s="15"/>
      <c r="D225" s="15"/>
      <c r="E225" s="16"/>
      <c r="F225" s="15"/>
      <c r="G225" s="15"/>
      <c r="H225" s="15"/>
      <c r="I225" s="15"/>
      <c r="J225" s="15"/>
      <c r="K225" s="15"/>
      <c r="L225" s="15"/>
      <c r="M225" s="15"/>
      <c r="N225" s="15"/>
      <c r="O225" s="15"/>
      <c r="P225" s="15"/>
      <c r="Q225" s="15"/>
      <c r="R225" s="15"/>
      <c r="S225" s="15"/>
      <c r="T225" s="15"/>
      <c r="U225" s="15"/>
      <c r="V225" s="15"/>
      <c r="W225" s="15"/>
      <c r="X225" s="17"/>
      <c r="Y225" s="17"/>
      <c r="Z225" s="17"/>
    </row>
    <row r="226" spans="1:26" ht="18.75" customHeight="1">
      <c r="A226" s="15"/>
      <c r="B226" s="15"/>
      <c r="C226" s="15"/>
      <c r="D226" s="15"/>
      <c r="E226" s="16"/>
      <c r="F226" s="15"/>
      <c r="G226" s="15"/>
      <c r="H226" s="15"/>
      <c r="I226" s="15"/>
      <c r="J226" s="15"/>
      <c r="K226" s="15"/>
      <c r="L226" s="15"/>
      <c r="M226" s="15"/>
      <c r="N226" s="15"/>
      <c r="O226" s="15"/>
      <c r="P226" s="15"/>
      <c r="Q226" s="15"/>
      <c r="R226" s="15"/>
      <c r="S226" s="15"/>
      <c r="T226" s="15"/>
      <c r="U226" s="15"/>
      <c r="V226" s="15"/>
      <c r="W226" s="15"/>
      <c r="X226" s="17"/>
      <c r="Y226" s="17"/>
      <c r="Z226" s="17"/>
    </row>
    <row r="227" spans="1:26" ht="18.75" customHeight="1">
      <c r="A227" s="15"/>
      <c r="B227" s="15"/>
      <c r="C227" s="15"/>
      <c r="D227" s="15"/>
      <c r="E227" s="16"/>
      <c r="F227" s="15"/>
      <c r="G227" s="15"/>
      <c r="H227" s="15"/>
      <c r="I227" s="15"/>
      <c r="J227" s="15"/>
      <c r="K227" s="15"/>
      <c r="L227" s="15"/>
      <c r="M227" s="15"/>
      <c r="N227" s="15"/>
      <c r="O227" s="15"/>
      <c r="P227" s="15"/>
      <c r="Q227" s="15"/>
      <c r="R227" s="15"/>
      <c r="S227" s="15"/>
      <c r="T227" s="15"/>
      <c r="U227" s="15"/>
      <c r="V227" s="15"/>
      <c r="W227" s="15"/>
      <c r="X227" s="17"/>
      <c r="Y227" s="17"/>
      <c r="Z227" s="17"/>
    </row>
    <row r="228" spans="1:26" ht="15.75" customHeight="1">
      <c r="A228" s="17"/>
      <c r="B228" s="17"/>
      <c r="C228" s="17"/>
      <c r="D228" s="17"/>
      <c r="E228" s="18"/>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8"/>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8"/>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8"/>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8"/>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8"/>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8"/>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8"/>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8"/>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8"/>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8"/>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8"/>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8"/>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8"/>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8"/>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8"/>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8"/>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8"/>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8"/>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8"/>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8"/>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8"/>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8"/>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8"/>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8"/>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8"/>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8"/>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8"/>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8"/>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8"/>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8"/>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8"/>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8"/>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8"/>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8"/>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8"/>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8"/>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8"/>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8"/>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8"/>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8"/>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8"/>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8"/>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8"/>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8"/>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8"/>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8"/>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8"/>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8"/>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8"/>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8"/>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8"/>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8"/>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8"/>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8"/>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8"/>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8"/>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8"/>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8"/>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8"/>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8"/>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8"/>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8"/>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8"/>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8"/>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8"/>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8"/>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8"/>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8"/>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8"/>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8"/>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8"/>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8"/>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8"/>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8"/>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8"/>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8"/>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8"/>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8"/>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8"/>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8"/>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8"/>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8"/>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8"/>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8"/>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8"/>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8"/>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8"/>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8"/>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8"/>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8"/>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8"/>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8"/>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8"/>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8"/>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8"/>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8"/>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8"/>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8"/>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8"/>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8"/>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8"/>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8"/>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8"/>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8"/>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8"/>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8"/>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8"/>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8"/>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8"/>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8"/>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8"/>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8"/>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8"/>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8"/>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8"/>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8"/>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8"/>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8"/>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8"/>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8"/>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8"/>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8"/>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8"/>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8"/>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8"/>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8"/>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8"/>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8"/>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8"/>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8"/>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8"/>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8"/>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8"/>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8"/>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8"/>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8"/>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8"/>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8"/>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8"/>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8"/>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8"/>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8"/>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8"/>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8"/>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8"/>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8"/>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8"/>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8"/>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8"/>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8"/>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8"/>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8"/>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8"/>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8"/>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8"/>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8"/>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8"/>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8"/>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8"/>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8"/>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8"/>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8"/>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8"/>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8"/>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8"/>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8"/>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8"/>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8"/>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8"/>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8"/>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8"/>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8"/>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8"/>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8"/>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8"/>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8"/>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8"/>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8"/>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8"/>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8"/>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8"/>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8"/>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8"/>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8"/>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8"/>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8"/>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8"/>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8"/>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8"/>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8"/>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8"/>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8"/>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8"/>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8"/>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8"/>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8"/>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8"/>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8"/>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8"/>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8"/>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8"/>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8"/>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8"/>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8"/>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8"/>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8"/>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8"/>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8"/>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8"/>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8"/>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8"/>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8"/>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8"/>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8"/>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8"/>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8"/>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8"/>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8"/>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8"/>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8"/>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8"/>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8"/>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8"/>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8"/>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8"/>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8"/>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8"/>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8"/>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8"/>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8"/>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8"/>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8"/>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8"/>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8"/>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8"/>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8"/>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8"/>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8"/>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8"/>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8"/>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8"/>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8"/>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8"/>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8"/>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8"/>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8"/>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8"/>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8"/>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8"/>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8"/>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8"/>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8"/>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8"/>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8"/>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8"/>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8"/>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8"/>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8"/>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8"/>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8"/>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8"/>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8"/>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8"/>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8"/>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8"/>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8"/>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8"/>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8"/>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8"/>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8"/>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8"/>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8"/>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8"/>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8"/>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8"/>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8"/>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8"/>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8"/>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8"/>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8"/>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8"/>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8"/>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8"/>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8"/>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8"/>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8"/>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8"/>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8"/>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8"/>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8"/>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8"/>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8"/>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8"/>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8"/>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8"/>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8"/>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8"/>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8"/>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8"/>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8"/>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8"/>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8"/>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8"/>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8"/>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8"/>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8"/>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8"/>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8"/>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8"/>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8"/>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8"/>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8"/>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8"/>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8"/>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8"/>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8"/>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8"/>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8"/>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8"/>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8"/>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8"/>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8"/>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8"/>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8"/>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8"/>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8"/>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8"/>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8"/>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8"/>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8"/>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8"/>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8"/>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8"/>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8"/>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8"/>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8"/>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8"/>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8"/>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8"/>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8"/>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8"/>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8"/>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8"/>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8"/>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8"/>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8"/>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8"/>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8"/>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8"/>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8"/>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8"/>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8"/>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8"/>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8"/>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8"/>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8"/>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8"/>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8"/>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8"/>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8"/>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8"/>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8"/>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8"/>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8"/>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8"/>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8"/>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8"/>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8"/>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8"/>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8"/>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8"/>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8"/>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8"/>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8"/>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8"/>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8"/>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8"/>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8"/>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8"/>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8"/>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8"/>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8"/>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8"/>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8"/>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8"/>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8"/>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8"/>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8"/>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8"/>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8"/>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8"/>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8"/>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8"/>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8"/>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8"/>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8"/>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8"/>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8"/>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8"/>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8"/>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8"/>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8"/>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8"/>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8"/>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8"/>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8"/>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8"/>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8"/>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8"/>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8"/>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8"/>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8"/>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8"/>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8"/>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8"/>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8"/>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8"/>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8"/>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8"/>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8"/>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8"/>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8"/>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8"/>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8"/>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8"/>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8"/>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8"/>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8"/>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8"/>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8"/>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8"/>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8"/>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8"/>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8"/>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8"/>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8"/>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8"/>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8"/>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8"/>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8"/>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8"/>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8"/>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8"/>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8"/>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8"/>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8"/>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8"/>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8"/>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8"/>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8"/>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8"/>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8"/>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8"/>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8"/>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8"/>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8"/>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8"/>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8"/>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8"/>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8"/>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8"/>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8"/>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8"/>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8"/>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8"/>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8"/>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8"/>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8"/>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8"/>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8"/>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8"/>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8"/>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8"/>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8"/>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8"/>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8"/>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8"/>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8"/>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8"/>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8"/>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8"/>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8"/>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8"/>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8"/>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8"/>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8"/>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8"/>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8"/>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8"/>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8"/>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8"/>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8"/>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8"/>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8"/>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8"/>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8"/>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8"/>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8"/>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8"/>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8"/>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8"/>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8"/>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8"/>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8"/>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8"/>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8"/>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8"/>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8"/>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8"/>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8"/>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8"/>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8"/>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8"/>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8"/>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8"/>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8"/>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8"/>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8"/>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8"/>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8"/>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8"/>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8"/>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8"/>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8"/>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8"/>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8"/>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8"/>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8"/>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8"/>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8"/>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8"/>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8"/>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8"/>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8"/>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8"/>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8"/>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8"/>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8"/>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8"/>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8"/>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8"/>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8"/>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8"/>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8"/>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8"/>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8"/>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8"/>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8"/>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8"/>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8"/>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8"/>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8"/>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8"/>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8"/>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8"/>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8"/>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8"/>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8"/>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8"/>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8"/>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8"/>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8"/>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8"/>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8"/>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8"/>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8"/>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8"/>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8"/>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8"/>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8"/>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8"/>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8"/>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8"/>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8"/>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8"/>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8"/>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8"/>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8"/>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8"/>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8"/>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8"/>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8"/>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8"/>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8"/>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8"/>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8"/>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8"/>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8"/>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8"/>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8"/>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8"/>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8"/>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8"/>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8"/>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8"/>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8"/>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8"/>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8"/>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8"/>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8"/>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8"/>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8"/>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8"/>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8"/>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8"/>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8"/>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8"/>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8"/>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8"/>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8"/>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8"/>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8"/>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8"/>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8"/>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8"/>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8"/>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8"/>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8"/>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8"/>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8"/>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8"/>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8"/>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8"/>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8"/>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8"/>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8"/>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8"/>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8"/>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8"/>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8"/>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8"/>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8"/>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8"/>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8"/>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8"/>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8"/>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8"/>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8"/>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8"/>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8"/>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8"/>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8"/>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8"/>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8"/>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8"/>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8"/>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8"/>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8"/>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8"/>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8"/>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8"/>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8"/>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8"/>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8"/>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8"/>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8"/>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8"/>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8"/>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8"/>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8"/>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8"/>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8"/>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8"/>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8"/>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8"/>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8"/>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8"/>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8"/>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8"/>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8"/>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8"/>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8"/>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8"/>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8"/>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8"/>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8"/>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8"/>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8"/>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8"/>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8"/>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8"/>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8"/>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8"/>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8"/>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8"/>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8"/>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8"/>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8"/>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8"/>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8"/>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8"/>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8"/>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8"/>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8"/>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8"/>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8"/>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8"/>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8"/>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8"/>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8"/>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8"/>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8"/>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8"/>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8"/>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8"/>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8"/>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8"/>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8"/>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8"/>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8"/>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8"/>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8"/>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8"/>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8"/>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8"/>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8"/>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8"/>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8"/>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8"/>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8"/>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8"/>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8"/>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8"/>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8"/>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8"/>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8"/>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8"/>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8"/>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8"/>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8"/>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8"/>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8"/>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8"/>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8"/>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8"/>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8"/>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8"/>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8"/>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8"/>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8"/>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8"/>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8"/>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8"/>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8"/>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8"/>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8"/>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8"/>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8"/>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8"/>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8"/>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8"/>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8"/>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8"/>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8"/>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8"/>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8"/>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8"/>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8"/>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8"/>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8"/>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8"/>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8"/>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8"/>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8"/>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8"/>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8"/>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8"/>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8"/>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8"/>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8"/>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8"/>
      <c r="F999" s="17"/>
      <c r="G999" s="17"/>
      <c r="H999" s="17"/>
      <c r="I999" s="17"/>
      <c r="J999" s="17"/>
      <c r="K999" s="17"/>
      <c r="L999" s="17"/>
      <c r="M999" s="17"/>
      <c r="N999" s="17"/>
      <c r="O999" s="17"/>
      <c r="P999" s="17"/>
      <c r="Q999" s="17"/>
      <c r="R999" s="17"/>
      <c r="S999" s="17"/>
      <c r="T999" s="17"/>
      <c r="U999" s="17"/>
      <c r="V999" s="17"/>
      <c r="W999" s="17"/>
      <c r="X999" s="17"/>
      <c r="Y999" s="17"/>
      <c r="Z999" s="17"/>
    </row>
  </sheetData>
  <mergeCells count="3">
    <mergeCell ref="B2:C2"/>
    <mergeCell ref="B17:C17"/>
    <mergeCell ref="B19:C2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136"/>
  <sheetViews>
    <sheetView tabSelected="1" topLeftCell="F7"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105.5703125" customWidth="1"/>
    <col min="8" max="8" width="2.5703125" hidden="1"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2"/>
      <c r="B1" s="33"/>
      <c r="C1" s="32"/>
      <c r="D1" s="32"/>
      <c r="E1" s="32"/>
      <c r="F1" s="32"/>
      <c r="G1" s="34"/>
      <c r="H1" s="34"/>
      <c r="I1" s="34"/>
      <c r="J1" s="34"/>
      <c r="K1" s="32"/>
      <c r="L1" s="32"/>
      <c r="M1" s="32"/>
      <c r="N1" s="32"/>
      <c r="O1" s="32"/>
      <c r="P1" s="32"/>
      <c r="Q1" s="32"/>
      <c r="R1" s="32"/>
      <c r="S1" s="32"/>
      <c r="T1" s="32"/>
      <c r="U1" s="32"/>
      <c r="V1" s="32"/>
      <c r="W1" s="32"/>
      <c r="X1" s="32"/>
      <c r="Y1" s="32"/>
      <c r="Z1" s="32"/>
    </row>
    <row r="2" spans="1:26">
      <c r="A2" s="32"/>
      <c r="B2" s="333" t="s">
        <v>56</v>
      </c>
      <c r="C2" s="326"/>
      <c r="D2" s="326"/>
      <c r="E2" s="326"/>
      <c r="F2" s="326"/>
      <c r="G2" s="319"/>
      <c r="H2" s="34"/>
      <c r="I2" s="34"/>
      <c r="J2" s="34"/>
      <c r="K2" s="32"/>
      <c r="L2" s="32"/>
      <c r="M2" s="32"/>
      <c r="N2" s="32"/>
      <c r="O2" s="32"/>
      <c r="P2" s="32"/>
      <c r="Q2" s="32"/>
      <c r="R2" s="32"/>
      <c r="S2" s="32"/>
      <c r="T2" s="32"/>
      <c r="U2" s="32"/>
      <c r="V2" s="32"/>
      <c r="W2" s="32"/>
      <c r="X2" s="32"/>
      <c r="Y2" s="32"/>
      <c r="Z2" s="32"/>
    </row>
    <row r="3" spans="1:26" ht="40.5" customHeight="1">
      <c r="A3" s="32"/>
      <c r="B3" s="320"/>
      <c r="C3" s="330"/>
      <c r="D3" s="330"/>
      <c r="E3" s="330"/>
      <c r="F3" s="330"/>
      <c r="G3" s="321"/>
      <c r="H3" s="34"/>
      <c r="I3" s="34"/>
      <c r="J3" s="34"/>
      <c r="K3" s="32"/>
      <c r="L3" s="32"/>
      <c r="M3" s="32"/>
      <c r="N3" s="32"/>
      <c r="O3" s="32"/>
      <c r="P3" s="32"/>
      <c r="Q3" s="32"/>
      <c r="R3" s="32"/>
      <c r="S3" s="32"/>
      <c r="T3" s="32"/>
      <c r="U3" s="32"/>
      <c r="V3" s="32"/>
      <c r="W3" s="32"/>
      <c r="X3" s="32"/>
      <c r="Y3" s="32"/>
      <c r="Z3" s="32"/>
    </row>
    <row r="4" spans="1:26" ht="27" customHeight="1">
      <c r="A4" s="32"/>
      <c r="B4" s="334" t="s">
        <v>57</v>
      </c>
      <c r="C4" s="326"/>
      <c r="D4" s="326"/>
      <c r="E4" s="326"/>
      <c r="F4" s="326"/>
      <c r="G4" s="319"/>
      <c r="H4" s="34"/>
      <c r="I4" s="34"/>
      <c r="J4" s="34"/>
      <c r="K4" s="32"/>
      <c r="L4" s="32"/>
      <c r="M4" s="32"/>
      <c r="N4" s="32"/>
      <c r="O4" s="32"/>
      <c r="P4" s="32"/>
      <c r="Q4" s="32"/>
      <c r="R4" s="32"/>
      <c r="S4" s="32"/>
      <c r="T4" s="32"/>
      <c r="U4" s="32"/>
      <c r="V4" s="32"/>
      <c r="W4" s="32"/>
      <c r="X4" s="32"/>
      <c r="Y4" s="32"/>
      <c r="Z4" s="32"/>
    </row>
    <row r="5" spans="1:26" ht="34.5" customHeight="1">
      <c r="A5" s="32"/>
      <c r="B5" s="320"/>
      <c r="C5" s="330"/>
      <c r="D5" s="330"/>
      <c r="E5" s="330"/>
      <c r="F5" s="330"/>
      <c r="G5" s="321"/>
      <c r="H5" s="34"/>
      <c r="I5" s="34"/>
      <c r="J5" s="34"/>
      <c r="K5" s="32"/>
      <c r="L5" s="32"/>
      <c r="M5" s="32"/>
      <c r="N5" s="32"/>
      <c r="O5" s="32"/>
      <c r="P5" s="32"/>
      <c r="Q5" s="32"/>
      <c r="R5" s="32"/>
      <c r="S5" s="32"/>
      <c r="T5" s="32"/>
      <c r="U5" s="32"/>
      <c r="V5" s="32"/>
      <c r="W5" s="32"/>
      <c r="X5" s="32"/>
      <c r="Y5" s="32"/>
      <c r="Z5" s="32"/>
    </row>
    <row r="6" spans="1:26" ht="18" customHeight="1">
      <c r="A6" s="32"/>
      <c r="B6" s="35"/>
      <c r="C6" s="36"/>
      <c r="D6" s="36"/>
      <c r="E6" s="36"/>
      <c r="F6" s="36"/>
      <c r="G6" s="36"/>
      <c r="H6" s="34"/>
      <c r="I6" s="34"/>
      <c r="J6" s="34"/>
      <c r="K6" s="32"/>
      <c r="L6" s="32"/>
      <c r="M6" s="32"/>
      <c r="N6" s="32"/>
      <c r="O6" s="32"/>
      <c r="P6" s="32"/>
      <c r="Q6" s="32"/>
      <c r="R6" s="32"/>
      <c r="S6" s="32"/>
      <c r="T6" s="32"/>
      <c r="U6" s="32"/>
      <c r="V6" s="32"/>
      <c r="W6" s="32"/>
      <c r="X6" s="32"/>
      <c r="Y6" s="32"/>
      <c r="Z6" s="32"/>
    </row>
    <row r="7" spans="1:26" ht="73.5" customHeight="1">
      <c r="A7" s="32"/>
      <c r="B7" s="335" t="s">
        <v>46</v>
      </c>
      <c r="C7" s="332"/>
      <c r="D7" s="332"/>
      <c r="E7" s="332"/>
      <c r="F7" s="332"/>
      <c r="G7" s="306"/>
      <c r="H7" s="34"/>
      <c r="I7" s="34"/>
      <c r="J7" s="34"/>
      <c r="K7" s="32"/>
      <c r="L7" s="32"/>
      <c r="M7" s="37" t="s">
        <v>58</v>
      </c>
      <c r="N7" s="32" t="s">
        <v>59</v>
      </c>
      <c r="O7" s="32"/>
      <c r="P7" s="32"/>
      <c r="Q7" s="32"/>
      <c r="R7" s="32"/>
      <c r="S7" s="32"/>
      <c r="T7" s="32"/>
      <c r="U7" s="32"/>
      <c r="V7" s="32"/>
      <c r="W7" s="32"/>
      <c r="X7" s="32"/>
      <c r="Y7" s="32"/>
      <c r="Z7" s="32"/>
    </row>
    <row r="8" spans="1:26" ht="91.5" customHeight="1">
      <c r="A8" s="32"/>
      <c r="B8" s="335" t="s">
        <v>60</v>
      </c>
      <c r="C8" s="332"/>
      <c r="D8" s="306"/>
      <c r="E8" s="336"/>
      <c r="F8" s="332"/>
      <c r="G8" s="306"/>
      <c r="H8" s="34"/>
      <c r="I8" s="34"/>
      <c r="J8" s="34"/>
      <c r="K8" s="32"/>
      <c r="L8" s="32"/>
      <c r="M8" s="37" t="s">
        <v>61</v>
      </c>
      <c r="N8" s="32" t="s">
        <v>62</v>
      </c>
      <c r="O8" s="32"/>
      <c r="P8" s="32"/>
      <c r="Q8" s="32"/>
      <c r="R8" s="32"/>
      <c r="S8" s="32"/>
      <c r="T8" s="32"/>
      <c r="U8" s="32"/>
      <c r="V8" s="32"/>
      <c r="W8" s="32"/>
      <c r="X8" s="32"/>
      <c r="Y8" s="32"/>
      <c r="Z8" s="32"/>
    </row>
    <row r="9" spans="1:26">
      <c r="A9" s="32"/>
      <c r="B9" s="33"/>
      <c r="C9" s="32"/>
      <c r="D9" s="32"/>
      <c r="E9" s="32"/>
      <c r="F9" s="32"/>
      <c r="G9" s="34"/>
      <c r="H9" s="34"/>
      <c r="I9" s="34"/>
      <c r="J9" s="34"/>
      <c r="K9" s="32"/>
      <c r="L9" s="32"/>
      <c r="M9" s="32"/>
      <c r="N9" s="32" t="s">
        <v>63</v>
      </c>
      <c r="O9" s="32"/>
      <c r="P9" s="32"/>
      <c r="Q9" s="32"/>
      <c r="R9" s="32"/>
      <c r="S9" s="32"/>
      <c r="T9" s="32"/>
      <c r="U9" s="32"/>
      <c r="V9" s="32"/>
      <c r="W9" s="32"/>
      <c r="X9" s="32"/>
      <c r="Y9" s="32"/>
      <c r="Z9" s="32"/>
    </row>
    <row r="10" spans="1:26" ht="28.5" customHeight="1">
      <c r="A10" s="32"/>
      <c r="B10" s="33"/>
      <c r="C10" s="38"/>
      <c r="D10" s="38"/>
      <c r="E10" s="38"/>
      <c r="F10" s="32"/>
      <c r="G10" s="34"/>
      <c r="H10" s="34"/>
      <c r="I10" s="34"/>
      <c r="J10" s="34"/>
      <c r="K10" s="32"/>
      <c r="L10" s="32"/>
      <c r="M10" s="32"/>
      <c r="N10" s="32" t="s">
        <v>64</v>
      </c>
      <c r="O10" s="32"/>
      <c r="P10" s="32"/>
      <c r="Q10" s="32"/>
      <c r="R10" s="32"/>
      <c r="S10" s="32"/>
      <c r="T10" s="32"/>
      <c r="U10" s="32"/>
      <c r="V10" s="32"/>
      <c r="W10" s="32"/>
      <c r="X10" s="32"/>
      <c r="Y10" s="32"/>
      <c r="Z10" s="32"/>
    </row>
    <row r="11" spans="1:26" ht="78.75" customHeight="1">
      <c r="A11" s="39"/>
      <c r="B11" s="40" t="s">
        <v>65</v>
      </c>
      <c r="C11" s="40" t="s">
        <v>66</v>
      </c>
      <c r="D11" s="40" t="s">
        <v>67</v>
      </c>
      <c r="E11" s="40" t="s">
        <v>68</v>
      </c>
      <c r="F11" s="41" t="s">
        <v>69</v>
      </c>
      <c r="G11" s="40" t="s">
        <v>70</v>
      </c>
      <c r="H11" s="39"/>
      <c r="I11" s="39"/>
      <c r="J11" s="39"/>
      <c r="K11" s="39"/>
      <c r="L11" s="39"/>
      <c r="M11" s="39"/>
      <c r="N11" s="39" t="s">
        <v>71</v>
      </c>
      <c r="O11" s="39"/>
      <c r="P11" s="39"/>
      <c r="Q11" s="39"/>
      <c r="R11" s="39"/>
      <c r="S11" s="39"/>
      <c r="T11" s="39"/>
      <c r="U11" s="39"/>
      <c r="V11" s="39"/>
      <c r="W11" s="39"/>
      <c r="X11" s="39"/>
      <c r="Y11" s="42"/>
      <c r="Z11" s="42"/>
    </row>
    <row r="12" spans="1:26" ht="93" customHeight="1">
      <c r="A12" s="43">
        <v>1</v>
      </c>
      <c r="B12" s="44" t="s">
        <v>72</v>
      </c>
      <c r="C12" s="45" t="s">
        <v>73</v>
      </c>
      <c r="D12" s="45" t="s">
        <v>74</v>
      </c>
      <c r="E12" s="45" t="s">
        <v>75</v>
      </c>
      <c r="F12" s="45" t="s">
        <v>76</v>
      </c>
      <c r="G12" s="45" t="s">
        <v>77</v>
      </c>
      <c r="H12" s="34"/>
      <c r="I12" s="34"/>
      <c r="J12" s="34"/>
      <c r="K12" s="34"/>
      <c r="L12" s="34"/>
      <c r="M12" s="34"/>
      <c r="N12" s="34"/>
      <c r="O12" s="34"/>
      <c r="P12" s="34"/>
      <c r="Q12" s="34"/>
      <c r="R12" s="34"/>
      <c r="S12" s="34"/>
      <c r="T12" s="34"/>
      <c r="U12" s="34"/>
      <c r="V12" s="34"/>
      <c r="W12" s="34"/>
      <c r="X12" s="34"/>
      <c r="Y12" s="42"/>
      <c r="Z12" s="42"/>
    </row>
    <row r="13" spans="1:26" ht="116.25">
      <c r="A13" s="43">
        <v>2</v>
      </c>
      <c r="B13" s="44" t="s">
        <v>78</v>
      </c>
      <c r="C13" s="45" t="s">
        <v>73</v>
      </c>
      <c r="D13" s="45" t="s">
        <v>74</v>
      </c>
      <c r="E13" s="45" t="s">
        <v>75</v>
      </c>
      <c r="F13" s="45" t="s">
        <v>76</v>
      </c>
      <c r="G13" s="45" t="s">
        <v>79</v>
      </c>
      <c r="H13" s="34"/>
      <c r="I13" s="34"/>
      <c r="J13" s="34"/>
      <c r="K13" s="34"/>
      <c r="L13" s="34"/>
      <c r="M13" s="34"/>
      <c r="N13" s="34"/>
      <c r="O13" s="34"/>
      <c r="P13" s="34"/>
      <c r="Q13" s="34"/>
      <c r="R13" s="34"/>
      <c r="S13" s="34"/>
      <c r="T13" s="34"/>
      <c r="U13" s="34"/>
      <c r="V13" s="34"/>
      <c r="W13" s="34"/>
      <c r="X13" s="34"/>
      <c r="Y13" s="42"/>
      <c r="Z13" s="42"/>
    </row>
    <row r="14" spans="1:26" ht="116.25">
      <c r="A14" s="43">
        <v>3</v>
      </c>
      <c r="B14" s="44" t="s">
        <v>80</v>
      </c>
      <c r="C14" s="45" t="s">
        <v>73</v>
      </c>
      <c r="D14" s="45" t="s">
        <v>74</v>
      </c>
      <c r="E14" s="45" t="s">
        <v>75</v>
      </c>
      <c r="F14" s="45" t="s">
        <v>76</v>
      </c>
      <c r="G14" s="45" t="s">
        <v>79</v>
      </c>
      <c r="H14" s="34"/>
      <c r="I14" s="34"/>
      <c r="J14" s="34"/>
      <c r="K14" s="34"/>
      <c r="L14" s="34"/>
      <c r="M14" s="34"/>
      <c r="N14" s="34"/>
      <c r="O14" s="34"/>
      <c r="P14" s="34"/>
      <c r="Q14" s="34"/>
      <c r="R14" s="34"/>
      <c r="S14" s="34"/>
      <c r="T14" s="34"/>
      <c r="U14" s="34"/>
      <c r="V14" s="34"/>
      <c r="W14" s="34"/>
      <c r="X14" s="34"/>
      <c r="Y14" s="42"/>
      <c r="Z14" s="42"/>
    </row>
    <row r="15" spans="1:26" ht="93">
      <c r="A15" s="43">
        <v>4</v>
      </c>
      <c r="B15" s="44" t="s">
        <v>81</v>
      </c>
      <c r="C15" s="45" t="s">
        <v>73</v>
      </c>
      <c r="D15" s="46" t="s">
        <v>74</v>
      </c>
      <c r="E15" s="45" t="s">
        <v>82</v>
      </c>
      <c r="F15" s="45" t="s">
        <v>83</v>
      </c>
      <c r="G15" s="47" t="s">
        <v>84</v>
      </c>
      <c r="H15" s="34"/>
      <c r="I15" s="34"/>
      <c r="J15" s="34"/>
      <c r="K15" s="34"/>
      <c r="L15" s="34"/>
      <c r="M15" s="34"/>
      <c r="N15" s="34"/>
      <c r="O15" s="34"/>
      <c r="P15" s="34"/>
      <c r="Q15" s="34"/>
      <c r="R15" s="34"/>
      <c r="S15" s="34"/>
      <c r="T15" s="34"/>
      <c r="U15" s="34"/>
      <c r="V15" s="34"/>
      <c r="W15" s="34"/>
      <c r="X15" s="34"/>
      <c r="Y15" s="42"/>
      <c r="Z15" s="42"/>
    </row>
    <row r="16" spans="1:26" ht="93" customHeight="1">
      <c r="A16" s="43">
        <v>5</v>
      </c>
      <c r="B16" s="44" t="s">
        <v>85</v>
      </c>
      <c r="C16" s="45" t="s">
        <v>86</v>
      </c>
      <c r="D16" s="45" t="s">
        <v>74</v>
      </c>
      <c r="E16" s="45" t="s">
        <v>82</v>
      </c>
      <c r="F16" s="45" t="s">
        <v>76</v>
      </c>
      <c r="G16" s="45" t="s">
        <v>87</v>
      </c>
      <c r="H16" s="34"/>
      <c r="I16" s="34"/>
      <c r="J16" s="34"/>
      <c r="K16" s="34"/>
      <c r="L16" s="34"/>
      <c r="M16" s="34"/>
      <c r="N16" s="34"/>
      <c r="O16" s="34"/>
      <c r="P16" s="34"/>
      <c r="Q16" s="34"/>
      <c r="R16" s="34"/>
      <c r="S16" s="34"/>
      <c r="T16" s="34"/>
      <c r="U16" s="34"/>
      <c r="V16" s="34"/>
      <c r="W16" s="34"/>
      <c r="X16" s="34"/>
      <c r="Y16" s="42"/>
      <c r="Z16" s="42"/>
    </row>
    <row r="17" spans="1:26" ht="84" customHeight="1">
      <c r="A17" s="43">
        <v>6</v>
      </c>
      <c r="B17" s="44" t="s">
        <v>88</v>
      </c>
      <c r="C17" s="45" t="s">
        <v>86</v>
      </c>
      <c r="D17" s="45" t="s">
        <v>74</v>
      </c>
      <c r="E17" s="45" t="s">
        <v>75</v>
      </c>
      <c r="F17" s="45" t="s">
        <v>76</v>
      </c>
      <c r="G17" s="45" t="s">
        <v>89</v>
      </c>
      <c r="H17" s="34"/>
      <c r="I17" s="34"/>
      <c r="J17" s="34"/>
      <c r="K17" s="34"/>
      <c r="L17" s="34"/>
      <c r="M17" s="34"/>
      <c r="N17" s="34"/>
      <c r="O17" s="34"/>
      <c r="P17" s="34"/>
      <c r="Q17" s="34"/>
      <c r="R17" s="34"/>
      <c r="S17" s="34"/>
      <c r="T17" s="34"/>
      <c r="U17" s="34"/>
      <c r="V17" s="34"/>
      <c r="W17" s="34"/>
      <c r="X17" s="34"/>
      <c r="Y17" s="42"/>
      <c r="Z17" s="42"/>
    </row>
    <row r="18" spans="1:26" ht="120" customHeight="1">
      <c r="A18" s="43">
        <v>7</v>
      </c>
      <c r="B18" s="48" t="s">
        <v>90</v>
      </c>
      <c r="C18" s="45" t="s">
        <v>86</v>
      </c>
      <c r="D18" s="45" t="s">
        <v>74</v>
      </c>
      <c r="E18" s="45" t="s">
        <v>75</v>
      </c>
      <c r="F18" s="45" t="s">
        <v>83</v>
      </c>
      <c r="G18" s="45" t="s">
        <v>91</v>
      </c>
      <c r="H18" s="34"/>
      <c r="I18" s="34"/>
      <c r="J18" s="34"/>
      <c r="K18" s="34"/>
      <c r="L18" s="34"/>
      <c r="M18" s="34"/>
      <c r="N18" s="34"/>
      <c r="O18" s="34"/>
      <c r="P18" s="34"/>
      <c r="Q18" s="34"/>
      <c r="R18" s="34"/>
      <c r="S18" s="34"/>
      <c r="T18" s="34"/>
      <c r="U18" s="34"/>
      <c r="V18" s="34"/>
      <c r="W18" s="34"/>
      <c r="X18" s="34"/>
      <c r="Y18" s="42"/>
      <c r="Z18" s="42"/>
    </row>
    <row r="19" spans="1:26" ht="139.5">
      <c r="A19" s="43">
        <v>8</v>
      </c>
      <c r="B19" s="48" t="s">
        <v>92</v>
      </c>
      <c r="C19" s="45" t="s">
        <v>73</v>
      </c>
      <c r="D19" s="45" t="s">
        <v>74</v>
      </c>
      <c r="E19" s="45" t="s">
        <v>75</v>
      </c>
      <c r="F19" s="45" t="s">
        <v>83</v>
      </c>
      <c r="G19" s="45" t="s">
        <v>93</v>
      </c>
      <c r="H19" s="34"/>
      <c r="I19" s="34"/>
      <c r="J19" s="34"/>
      <c r="K19" s="34"/>
      <c r="L19" s="34"/>
      <c r="M19" s="34"/>
      <c r="N19" s="34"/>
      <c r="O19" s="34"/>
      <c r="P19" s="34"/>
      <c r="Q19" s="34"/>
      <c r="R19" s="34"/>
      <c r="S19" s="34"/>
      <c r="T19" s="34"/>
      <c r="U19" s="34"/>
      <c r="V19" s="34"/>
      <c r="W19" s="34"/>
      <c r="X19" s="34"/>
      <c r="Y19" s="42"/>
      <c r="Z19" s="42"/>
    </row>
    <row r="20" spans="1:26" ht="84" customHeight="1">
      <c r="A20" s="43">
        <v>9</v>
      </c>
      <c r="B20" s="48" t="s">
        <v>94</v>
      </c>
      <c r="C20" s="45" t="s">
        <v>73</v>
      </c>
      <c r="D20" s="45" t="s">
        <v>74</v>
      </c>
      <c r="E20" s="45" t="s">
        <v>82</v>
      </c>
      <c r="F20" s="45" t="s">
        <v>76</v>
      </c>
      <c r="G20" s="45" t="s">
        <v>95</v>
      </c>
      <c r="H20" s="34"/>
      <c r="I20" s="34"/>
      <c r="J20" s="34"/>
      <c r="K20" s="34"/>
      <c r="L20" s="34"/>
      <c r="M20" s="34"/>
      <c r="N20" s="34"/>
      <c r="O20" s="34"/>
      <c r="P20" s="34"/>
      <c r="Q20" s="34"/>
      <c r="R20" s="34"/>
      <c r="S20" s="34"/>
      <c r="T20" s="34"/>
      <c r="U20" s="34"/>
      <c r="V20" s="34"/>
      <c r="W20" s="34"/>
      <c r="X20" s="34"/>
      <c r="Y20" s="42"/>
      <c r="Z20" s="42"/>
    </row>
    <row r="21" spans="1:26" ht="84" customHeight="1">
      <c r="A21" s="43">
        <v>10</v>
      </c>
      <c r="B21" s="48" t="s">
        <v>96</v>
      </c>
      <c r="C21" s="45" t="s">
        <v>97</v>
      </c>
      <c r="D21" s="45" t="s">
        <v>74</v>
      </c>
      <c r="E21" s="45" t="s">
        <v>75</v>
      </c>
      <c r="F21" s="45" t="s">
        <v>83</v>
      </c>
      <c r="G21" s="45" t="s">
        <v>98</v>
      </c>
      <c r="H21" s="34"/>
      <c r="I21" s="34"/>
      <c r="J21" s="34"/>
      <c r="K21" s="34"/>
      <c r="L21" s="34"/>
      <c r="M21" s="34"/>
      <c r="N21" s="34"/>
      <c r="O21" s="34"/>
      <c r="P21" s="34"/>
      <c r="Q21" s="34"/>
      <c r="R21" s="34"/>
      <c r="S21" s="34"/>
      <c r="T21" s="34"/>
      <c r="U21" s="34"/>
      <c r="V21" s="34"/>
      <c r="W21" s="34"/>
      <c r="X21" s="34"/>
      <c r="Y21" s="42"/>
      <c r="Z21" s="42"/>
    </row>
    <row r="22" spans="1:26" ht="139.5">
      <c r="A22" s="43">
        <v>11</v>
      </c>
      <c r="B22" s="48" t="s">
        <v>99</v>
      </c>
      <c r="C22" s="45" t="s">
        <v>73</v>
      </c>
      <c r="D22" s="45" t="s">
        <v>74</v>
      </c>
      <c r="E22" s="45" t="s">
        <v>75</v>
      </c>
      <c r="F22" s="45" t="s">
        <v>76</v>
      </c>
      <c r="G22" s="45" t="s">
        <v>100</v>
      </c>
      <c r="H22" s="34"/>
      <c r="I22" s="34"/>
      <c r="J22" s="34"/>
      <c r="K22" s="34"/>
      <c r="L22" s="34"/>
      <c r="M22" s="34"/>
      <c r="N22" s="34"/>
      <c r="O22" s="34"/>
      <c r="P22" s="34"/>
      <c r="Q22" s="34"/>
      <c r="R22" s="34"/>
      <c r="S22" s="34"/>
      <c r="T22" s="34"/>
      <c r="U22" s="34"/>
      <c r="V22" s="34"/>
      <c r="W22" s="34"/>
      <c r="X22" s="34"/>
      <c r="Y22" s="42"/>
      <c r="Z22" s="42"/>
    </row>
    <row r="23" spans="1:26" ht="84" customHeight="1">
      <c r="A23" s="43">
        <v>12</v>
      </c>
      <c r="B23" s="48" t="s">
        <v>101</v>
      </c>
      <c r="C23" s="45" t="s">
        <v>73</v>
      </c>
      <c r="D23" s="45" t="s">
        <v>74</v>
      </c>
      <c r="E23" s="45" t="s">
        <v>82</v>
      </c>
      <c r="F23" s="45" t="s">
        <v>76</v>
      </c>
      <c r="G23" s="45" t="s">
        <v>102</v>
      </c>
      <c r="H23" s="34"/>
      <c r="I23" s="34"/>
      <c r="J23" s="34"/>
      <c r="K23" s="34"/>
      <c r="L23" s="34"/>
      <c r="M23" s="34"/>
      <c r="N23" s="34"/>
      <c r="O23" s="34"/>
      <c r="P23" s="34"/>
      <c r="Q23" s="34"/>
      <c r="R23" s="34"/>
      <c r="S23" s="34"/>
      <c r="T23" s="34"/>
      <c r="U23" s="34"/>
      <c r="V23" s="34"/>
      <c r="W23" s="34"/>
      <c r="X23" s="34"/>
      <c r="Y23" s="42"/>
      <c r="Z23" s="42"/>
    </row>
    <row r="24" spans="1:26" ht="84" customHeight="1">
      <c r="A24" s="43">
        <v>13</v>
      </c>
      <c r="B24" s="48" t="s">
        <v>103</v>
      </c>
      <c r="C24" s="45" t="s">
        <v>97</v>
      </c>
      <c r="D24" s="45" t="s">
        <v>74</v>
      </c>
      <c r="E24" s="45" t="s">
        <v>82</v>
      </c>
      <c r="F24" s="45" t="s">
        <v>83</v>
      </c>
      <c r="G24" s="45" t="s">
        <v>98</v>
      </c>
      <c r="H24" s="34"/>
      <c r="I24" s="34"/>
      <c r="J24" s="34"/>
      <c r="K24" s="34"/>
      <c r="L24" s="34"/>
      <c r="M24" s="34"/>
      <c r="N24" s="34"/>
      <c r="O24" s="34"/>
      <c r="P24" s="34"/>
      <c r="Q24" s="34"/>
      <c r="R24" s="34"/>
      <c r="S24" s="34"/>
      <c r="T24" s="34"/>
      <c r="U24" s="34"/>
      <c r="V24" s="34"/>
      <c r="W24" s="34"/>
      <c r="X24" s="34"/>
      <c r="Y24" s="42"/>
      <c r="Z24" s="42"/>
    </row>
    <row r="25" spans="1:26" ht="84" customHeight="1">
      <c r="A25" s="43">
        <v>14</v>
      </c>
      <c r="B25" s="48" t="s">
        <v>104</v>
      </c>
      <c r="C25" s="45" t="s">
        <v>73</v>
      </c>
      <c r="D25" s="45" t="s">
        <v>74</v>
      </c>
      <c r="E25" s="45" t="s">
        <v>82</v>
      </c>
      <c r="F25" s="45" t="s">
        <v>83</v>
      </c>
      <c r="G25" s="45" t="s">
        <v>98</v>
      </c>
      <c r="H25" s="34"/>
      <c r="I25" s="34"/>
      <c r="J25" s="34"/>
      <c r="K25" s="34"/>
      <c r="L25" s="34"/>
      <c r="M25" s="34"/>
      <c r="N25" s="34"/>
      <c r="O25" s="34"/>
      <c r="P25" s="34"/>
      <c r="Q25" s="34"/>
      <c r="R25" s="34"/>
      <c r="S25" s="34"/>
      <c r="T25" s="34"/>
      <c r="U25" s="34"/>
      <c r="V25" s="34"/>
      <c r="W25" s="34"/>
      <c r="X25" s="34"/>
      <c r="Y25" s="42"/>
      <c r="Z25" s="42"/>
    </row>
    <row r="26" spans="1:26" ht="81" customHeight="1">
      <c r="A26" s="43">
        <v>15</v>
      </c>
      <c r="B26" s="48" t="s">
        <v>105</v>
      </c>
      <c r="C26" s="45" t="s">
        <v>97</v>
      </c>
      <c r="D26" s="45" t="s">
        <v>74</v>
      </c>
      <c r="E26" s="45" t="s">
        <v>106</v>
      </c>
      <c r="F26" s="45" t="s">
        <v>76</v>
      </c>
      <c r="G26" s="45" t="s">
        <v>107</v>
      </c>
      <c r="H26" s="34"/>
      <c r="I26" s="34"/>
      <c r="J26" s="34"/>
      <c r="K26" s="34"/>
      <c r="L26" s="34"/>
      <c r="M26" s="34"/>
      <c r="N26" s="34"/>
      <c r="O26" s="34"/>
      <c r="P26" s="34"/>
      <c r="Q26" s="34"/>
      <c r="R26" s="34"/>
      <c r="S26" s="34"/>
      <c r="T26" s="34"/>
      <c r="U26" s="34"/>
      <c r="V26" s="34"/>
      <c r="W26" s="34"/>
      <c r="X26" s="34"/>
      <c r="Y26" s="42"/>
      <c r="Z26" s="42"/>
    </row>
    <row r="27" spans="1:26" ht="59.25" customHeight="1">
      <c r="A27" s="43">
        <v>16</v>
      </c>
      <c r="B27" s="48" t="s">
        <v>108</v>
      </c>
      <c r="C27" s="45" t="s">
        <v>73</v>
      </c>
      <c r="D27" s="45" t="s">
        <v>74</v>
      </c>
      <c r="E27" s="45" t="s">
        <v>75</v>
      </c>
      <c r="F27" s="45" t="s">
        <v>83</v>
      </c>
      <c r="G27" s="49" t="s">
        <v>109</v>
      </c>
      <c r="H27" s="34"/>
      <c r="I27" s="34"/>
      <c r="J27" s="34"/>
      <c r="K27" s="34"/>
      <c r="L27" s="34"/>
      <c r="M27" s="34"/>
      <c r="N27" s="34"/>
      <c r="O27" s="34"/>
      <c r="P27" s="34"/>
      <c r="Q27" s="34"/>
      <c r="R27" s="34"/>
      <c r="S27" s="34"/>
      <c r="T27" s="34"/>
      <c r="U27" s="34"/>
      <c r="V27" s="34"/>
      <c r="W27" s="34"/>
      <c r="X27" s="34"/>
      <c r="Y27" s="42"/>
      <c r="Z27" s="42"/>
    </row>
    <row r="28" spans="1:26" ht="59.25" customHeight="1">
      <c r="A28" s="50">
        <v>17</v>
      </c>
      <c r="B28" s="51" t="s">
        <v>110</v>
      </c>
      <c r="C28" s="52" t="s">
        <v>73</v>
      </c>
      <c r="D28" s="52" t="s">
        <v>74</v>
      </c>
      <c r="E28" s="52" t="s">
        <v>75</v>
      </c>
      <c r="F28" s="52" t="s">
        <v>83</v>
      </c>
      <c r="G28" s="52" t="s">
        <v>111</v>
      </c>
      <c r="H28" s="53"/>
      <c r="I28" s="53"/>
      <c r="J28" s="53"/>
      <c r="K28" s="53"/>
      <c r="L28" s="53"/>
      <c r="M28" s="53"/>
      <c r="N28" s="53"/>
      <c r="O28" s="53"/>
      <c r="P28" s="53"/>
      <c r="Q28" s="53"/>
      <c r="R28" s="53"/>
      <c r="S28" s="53"/>
      <c r="T28" s="53"/>
      <c r="U28" s="53"/>
      <c r="V28" s="53"/>
      <c r="W28" s="53"/>
      <c r="X28" s="53"/>
      <c r="Y28" s="54"/>
      <c r="Z28" s="54"/>
    </row>
    <row r="29" spans="1:26" ht="57" customHeight="1">
      <c r="A29" s="43">
        <v>18</v>
      </c>
      <c r="B29" s="48" t="s">
        <v>112</v>
      </c>
      <c r="C29" s="45" t="s">
        <v>97</v>
      </c>
      <c r="D29" s="45" t="s">
        <v>74</v>
      </c>
      <c r="E29" s="45" t="s">
        <v>82</v>
      </c>
      <c r="F29" s="45" t="s">
        <v>76</v>
      </c>
      <c r="G29" s="45" t="s">
        <v>113</v>
      </c>
      <c r="H29" s="34"/>
      <c r="I29" s="34"/>
      <c r="J29" s="34"/>
      <c r="K29" s="34"/>
      <c r="L29" s="34"/>
      <c r="M29" s="34"/>
      <c r="N29" s="34"/>
      <c r="O29" s="34"/>
      <c r="P29" s="34"/>
      <c r="Q29" s="34"/>
      <c r="R29" s="34"/>
      <c r="S29" s="34"/>
      <c r="T29" s="34"/>
      <c r="U29" s="34"/>
      <c r="V29" s="34"/>
      <c r="W29" s="34"/>
      <c r="X29" s="34"/>
      <c r="Y29" s="42"/>
      <c r="Z29" s="42"/>
    </row>
    <row r="30" spans="1:26" ht="84" customHeight="1">
      <c r="A30" s="43">
        <v>19</v>
      </c>
      <c r="B30" s="48" t="s">
        <v>114</v>
      </c>
      <c r="C30" s="45" t="s">
        <v>73</v>
      </c>
      <c r="D30" s="45" t="s">
        <v>74</v>
      </c>
      <c r="E30" s="45" t="s">
        <v>82</v>
      </c>
      <c r="F30" s="45" t="s">
        <v>83</v>
      </c>
      <c r="G30" s="45" t="s">
        <v>115</v>
      </c>
      <c r="H30" s="34"/>
      <c r="I30" s="34"/>
      <c r="J30" s="34"/>
      <c r="K30" s="34"/>
      <c r="L30" s="34"/>
      <c r="M30" s="34"/>
      <c r="N30" s="34"/>
      <c r="O30" s="34"/>
      <c r="P30" s="34"/>
      <c r="Q30" s="34"/>
      <c r="R30" s="34"/>
      <c r="S30" s="34"/>
      <c r="T30" s="34"/>
      <c r="U30" s="34"/>
      <c r="V30" s="34"/>
      <c r="W30" s="34"/>
      <c r="X30" s="34"/>
      <c r="Y30" s="42"/>
      <c r="Z30" s="42"/>
    </row>
    <row r="31" spans="1:26" ht="59.25" customHeight="1">
      <c r="A31" s="43">
        <v>20</v>
      </c>
      <c r="B31" s="48" t="s">
        <v>116</v>
      </c>
      <c r="C31" s="45" t="s">
        <v>73</v>
      </c>
      <c r="D31" s="45" t="s">
        <v>74</v>
      </c>
      <c r="E31" s="45" t="s">
        <v>75</v>
      </c>
      <c r="F31" s="45" t="s">
        <v>83</v>
      </c>
      <c r="G31" s="45" t="s">
        <v>117</v>
      </c>
      <c r="H31" s="34"/>
      <c r="I31" s="34"/>
      <c r="J31" s="34"/>
      <c r="K31" s="34"/>
      <c r="L31" s="34"/>
      <c r="M31" s="34"/>
      <c r="N31" s="34"/>
      <c r="O31" s="34"/>
      <c r="P31" s="34"/>
      <c r="Q31" s="34"/>
      <c r="R31" s="34"/>
      <c r="S31" s="34"/>
      <c r="T31" s="34"/>
      <c r="U31" s="34"/>
      <c r="V31" s="34"/>
      <c r="W31" s="34"/>
      <c r="X31" s="34"/>
      <c r="Y31" s="42"/>
      <c r="Z31" s="42"/>
    </row>
    <row r="32" spans="1:26" ht="59.25" customHeight="1">
      <c r="A32" s="43">
        <v>21</v>
      </c>
      <c r="B32" s="48" t="s">
        <v>118</v>
      </c>
      <c r="C32" s="45" t="s">
        <v>73</v>
      </c>
      <c r="D32" s="45" t="s">
        <v>74</v>
      </c>
      <c r="E32" s="45" t="s">
        <v>82</v>
      </c>
      <c r="F32" s="45" t="s">
        <v>76</v>
      </c>
      <c r="G32" s="45" t="s">
        <v>98</v>
      </c>
      <c r="H32" s="34"/>
      <c r="I32" s="34"/>
      <c r="J32" s="34"/>
      <c r="K32" s="34"/>
      <c r="L32" s="34"/>
      <c r="M32" s="34"/>
      <c r="N32" s="34"/>
      <c r="O32" s="34"/>
      <c r="P32" s="34"/>
      <c r="Q32" s="34"/>
      <c r="R32" s="34"/>
      <c r="S32" s="34"/>
      <c r="T32" s="34"/>
      <c r="U32" s="34"/>
      <c r="V32" s="34"/>
      <c r="W32" s="34"/>
      <c r="X32" s="34"/>
      <c r="Y32" s="42"/>
      <c r="Z32" s="42"/>
    </row>
    <row r="33" spans="1:26" ht="59.25" customHeight="1">
      <c r="A33" s="43">
        <v>22</v>
      </c>
      <c r="B33" s="48" t="s">
        <v>119</v>
      </c>
      <c r="C33" s="45" t="s">
        <v>73</v>
      </c>
      <c r="D33" s="45" t="s">
        <v>74</v>
      </c>
      <c r="E33" s="45" t="s">
        <v>82</v>
      </c>
      <c r="F33" s="45" t="s">
        <v>83</v>
      </c>
      <c r="G33" s="45" t="s">
        <v>98</v>
      </c>
      <c r="H33" s="34"/>
      <c r="I33" s="34"/>
      <c r="J33" s="34"/>
      <c r="K33" s="34"/>
      <c r="L33" s="34"/>
      <c r="M33" s="34"/>
      <c r="N33" s="34"/>
      <c r="O33" s="34"/>
      <c r="P33" s="34"/>
      <c r="Q33" s="34"/>
      <c r="R33" s="34"/>
      <c r="S33" s="34"/>
      <c r="T33" s="34"/>
      <c r="U33" s="34"/>
      <c r="V33" s="34"/>
      <c r="W33" s="34"/>
      <c r="X33" s="34"/>
      <c r="Y33" s="42"/>
      <c r="Z33" s="42"/>
    </row>
    <row r="34" spans="1:26" ht="93">
      <c r="A34" s="43">
        <v>23</v>
      </c>
      <c r="B34" s="48" t="s">
        <v>120</v>
      </c>
      <c r="C34" s="45" t="s">
        <v>73</v>
      </c>
      <c r="D34" s="45" t="s">
        <v>74</v>
      </c>
      <c r="E34" s="45" t="s">
        <v>82</v>
      </c>
      <c r="F34" s="45" t="s">
        <v>83</v>
      </c>
      <c r="G34" s="45" t="s">
        <v>121</v>
      </c>
      <c r="H34" s="34"/>
      <c r="I34" s="34"/>
      <c r="J34" s="34"/>
      <c r="K34" s="34"/>
      <c r="L34" s="34"/>
      <c r="M34" s="34"/>
      <c r="N34" s="34"/>
      <c r="O34" s="34"/>
      <c r="P34" s="34"/>
      <c r="Q34" s="34"/>
      <c r="R34" s="34"/>
      <c r="S34" s="34"/>
      <c r="T34" s="34"/>
      <c r="U34" s="34"/>
      <c r="V34" s="34"/>
      <c r="W34" s="34"/>
      <c r="X34" s="34"/>
      <c r="Y34" s="42"/>
      <c r="Z34" s="42"/>
    </row>
    <row r="35" spans="1:26" ht="59.25" customHeight="1">
      <c r="A35" s="43">
        <v>24</v>
      </c>
      <c r="B35" s="48" t="s">
        <v>122</v>
      </c>
      <c r="C35" s="45" t="s">
        <v>73</v>
      </c>
      <c r="D35" s="45" t="s">
        <v>74</v>
      </c>
      <c r="E35" s="45" t="s">
        <v>75</v>
      </c>
      <c r="F35" s="45" t="s">
        <v>83</v>
      </c>
      <c r="G35" s="45" t="s">
        <v>98</v>
      </c>
      <c r="H35" s="34"/>
      <c r="I35" s="34"/>
      <c r="J35" s="34"/>
      <c r="K35" s="34"/>
      <c r="L35" s="34"/>
      <c r="M35" s="34"/>
      <c r="N35" s="34"/>
      <c r="O35" s="34"/>
      <c r="P35" s="34"/>
      <c r="Q35" s="34"/>
      <c r="R35" s="34"/>
      <c r="S35" s="34"/>
      <c r="T35" s="34"/>
      <c r="U35" s="34"/>
      <c r="V35" s="34"/>
      <c r="W35" s="34"/>
      <c r="X35" s="34"/>
      <c r="Y35" s="42"/>
      <c r="Z35" s="42"/>
    </row>
    <row r="36" spans="1:26" ht="59.25" customHeight="1">
      <c r="A36" s="43">
        <v>25</v>
      </c>
      <c r="B36" s="48" t="s">
        <v>123</v>
      </c>
      <c r="C36" s="45" t="s">
        <v>73</v>
      </c>
      <c r="D36" s="45" t="s">
        <v>74</v>
      </c>
      <c r="E36" s="45" t="s">
        <v>75</v>
      </c>
      <c r="F36" s="45" t="s">
        <v>76</v>
      </c>
      <c r="G36" s="45" t="s">
        <v>124</v>
      </c>
      <c r="H36" s="34"/>
      <c r="I36" s="34"/>
      <c r="J36" s="34"/>
      <c r="K36" s="34"/>
      <c r="L36" s="34"/>
      <c r="M36" s="34"/>
      <c r="N36" s="34"/>
      <c r="O36" s="34"/>
      <c r="P36" s="34"/>
      <c r="Q36" s="34"/>
      <c r="R36" s="34"/>
      <c r="S36" s="34"/>
      <c r="T36" s="34"/>
      <c r="U36" s="34"/>
      <c r="V36" s="34"/>
      <c r="W36" s="34"/>
      <c r="X36" s="34"/>
      <c r="Y36" s="42"/>
      <c r="Z36" s="42"/>
    </row>
    <row r="37" spans="1:26" ht="162.75">
      <c r="A37" s="43">
        <v>26</v>
      </c>
      <c r="B37" s="48" t="s">
        <v>125</v>
      </c>
      <c r="C37" s="45" t="s">
        <v>73</v>
      </c>
      <c r="D37" s="45" t="s">
        <v>74</v>
      </c>
      <c r="E37" s="45" t="s">
        <v>75</v>
      </c>
      <c r="F37" s="45" t="s">
        <v>83</v>
      </c>
      <c r="G37" s="45" t="s">
        <v>126</v>
      </c>
      <c r="H37" s="34"/>
      <c r="I37" s="34"/>
      <c r="J37" s="34"/>
      <c r="K37" s="34"/>
      <c r="L37" s="34"/>
      <c r="M37" s="34"/>
      <c r="N37" s="34"/>
      <c r="O37" s="34"/>
      <c r="P37" s="34"/>
      <c r="Q37" s="34"/>
      <c r="R37" s="34"/>
      <c r="S37" s="34"/>
      <c r="T37" s="34"/>
      <c r="U37" s="34"/>
      <c r="V37" s="34"/>
      <c r="W37" s="34"/>
      <c r="X37" s="34"/>
      <c r="Y37" s="42"/>
      <c r="Z37" s="42"/>
    </row>
    <row r="38" spans="1:26" ht="108" customHeight="1">
      <c r="A38" s="43">
        <v>27</v>
      </c>
      <c r="B38" s="48" t="s">
        <v>127</v>
      </c>
      <c r="C38" s="55">
        <v>44896</v>
      </c>
      <c r="D38" s="45" t="s">
        <v>74</v>
      </c>
      <c r="E38" s="45" t="s">
        <v>82</v>
      </c>
      <c r="F38" s="45" t="s">
        <v>76</v>
      </c>
      <c r="G38" s="45" t="s">
        <v>128</v>
      </c>
      <c r="H38" s="34"/>
      <c r="I38" s="34"/>
      <c r="J38" s="34"/>
      <c r="K38" s="34"/>
      <c r="L38" s="34"/>
      <c r="M38" s="34"/>
      <c r="N38" s="34"/>
      <c r="O38" s="34"/>
      <c r="P38" s="34"/>
      <c r="Q38" s="34"/>
      <c r="R38" s="34"/>
      <c r="S38" s="34"/>
      <c r="T38" s="34"/>
      <c r="U38" s="34"/>
      <c r="V38" s="34"/>
      <c r="W38" s="34"/>
      <c r="X38" s="34"/>
      <c r="Y38" s="42"/>
      <c r="Z38" s="42"/>
    </row>
    <row r="39" spans="1:26" ht="57" customHeight="1">
      <c r="A39" s="43">
        <v>28</v>
      </c>
      <c r="B39" s="56" t="s">
        <v>129</v>
      </c>
      <c r="C39" s="57" t="s">
        <v>97</v>
      </c>
      <c r="D39" s="45" t="s">
        <v>74</v>
      </c>
      <c r="E39" s="45" t="s">
        <v>75</v>
      </c>
      <c r="F39" s="45" t="s">
        <v>76</v>
      </c>
      <c r="G39" s="45" t="s">
        <v>98</v>
      </c>
      <c r="H39" s="58"/>
      <c r="I39" s="34"/>
      <c r="J39" s="34"/>
      <c r="K39" s="34"/>
      <c r="L39" s="34"/>
      <c r="M39" s="34"/>
      <c r="N39" s="34"/>
      <c r="O39" s="34"/>
      <c r="P39" s="34"/>
      <c r="Q39" s="34"/>
      <c r="R39" s="34"/>
      <c r="S39" s="34"/>
      <c r="T39" s="34"/>
      <c r="U39" s="34"/>
      <c r="V39" s="34"/>
      <c r="W39" s="34"/>
      <c r="X39" s="34"/>
      <c r="Y39" s="42"/>
      <c r="Z39" s="42"/>
    </row>
    <row r="40" spans="1:26" ht="57" customHeight="1">
      <c r="A40" s="43">
        <v>29</v>
      </c>
      <c r="B40" s="56" t="s">
        <v>130</v>
      </c>
      <c r="C40" s="57" t="s">
        <v>131</v>
      </c>
      <c r="D40" s="45" t="s">
        <v>74</v>
      </c>
      <c r="E40" s="45" t="s">
        <v>75</v>
      </c>
      <c r="F40" s="45" t="s">
        <v>76</v>
      </c>
      <c r="G40" s="45" t="s">
        <v>98</v>
      </c>
      <c r="H40" s="58"/>
      <c r="I40" s="34"/>
      <c r="J40" s="34"/>
      <c r="K40" s="34"/>
      <c r="L40" s="34"/>
      <c r="M40" s="34"/>
      <c r="N40" s="34"/>
      <c r="O40" s="34"/>
      <c r="P40" s="34"/>
      <c r="Q40" s="34"/>
      <c r="R40" s="34"/>
      <c r="S40" s="34"/>
      <c r="T40" s="34"/>
      <c r="U40" s="34"/>
      <c r="V40" s="34"/>
      <c r="W40" s="34"/>
      <c r="X40" s="34"/>
      <c r="Y40" s="42"/>
      <c r="Z40" s="42"/>
    </row>
    <row r="41" spans="1:26" ht="57" customHeight="1">
      <c r="A41" s="59">
        <v>30</v>
      </c>
      <c r="B41" s="56" t="s">
        <v>132</v>
      </c>
      <c r="C41" s="57" t="s">
        <v>97</v>
      </c>
      <c r="D41" s="45" t="s">
        <v>74</v>
      </c>
      <c r="E41" s="45" t="s">
        <v>75</v>
      </c>
      <c r="F41" s="45" t="s">
        <v>76</v>
      </c>
      <c r="G41" s="45" t="s">
        <v>98</v>
      </c>
      <c r="H41" s="58"/>
      <c r="I41" s="34"/>
      <c r="J41" s="34"/>
      <c r="K41" s="34"/>
      <c r="L41" s="34"/>
      <c r="M41" s="34"/>
      <c r="N41" s="34"/>
      <c r="O41" s="34"/>
      <c r="P41" s="34"/>
      <c r="Q41" s="34"/>
      <c r="R41" s="34"/>
      <c r="S41" s="34"/>
      <c r="T41" s="34"/>
      <c r="U41" s="34"/>
      <c r="V41" s="34"/>
      <c r="W41" s="34"/>
      <c r="X41" s="34"/>
      <c r="Y41" s="42"/>
      <c r="Z41" s="42"/>
    </row>
    <row r="42" spans="1:26" ht="57" customHeight="1">
      <c r="A42" s="59">
        <v>31</v>
      </c>
      <c r="B42" s="56" t="s">
        <v>133</v>
      </c>
      <c r="C42" s="57" t="s">
        <v>97</v>
      </c>
      <c r="D42" s="45" t="s">
        <v>74</v>
      </c>
      <c r="E42" s="45" t="s">
        <v>75</v>
      </c>
      <c r="F42" s="45" t="s">
        <v>76</v>
      </c>
      <c r="G42" s="45" t="s">
        <v>134</v>
      </c>
      <c r="H42" s="58"/>
      <c r="I42" s="34"/>
      <c r="J42" s="34"/>
      <c r="K42" s="34"/>
      <c r="L42" s="34"/>
      <c r="M42" s="34"/>
      <c r="N42" s="34"/>
      <c r="O42" s="34"/>
      <c r="P42" s="34"/>
      <c r="Q42" s="34"/>
      <c r="R42" s="34"/>
      <c r="S42" s="34"/>
      <c r="T42" s="34"/>
      <c r="U42" s="34"/>
      <c r="V42" s="34"/>
      <c r="W42" s="34"/>
      <c r="X42" s="34"/>
      <c r="Y42" s="42"/>
      <c r="Z42" s="42"/>
    </row>
    <row r="43" spans="1:26" ht="57" customHeight="1">
      <c r="A43" s="59">
        <v>32</v>
      </c>
      <c r="B43" s="56" t="s">
        <v>135</v>
      </c>
      <c r="C43" s="60" t="s">
        <v>97</v>
      </c>
      <c r="D43" s="45" t="s">
        <v>74</v>
      </c>
      <c r="E43" s="45" t="s">
        <v>75</v>
      </c>
      <c r="F43" s="45" t="s">
        <v>76</v>
      </c>
      <c r="G43" s="61"/>
      <c r="H43" s="58"/>
      <c r="I43" s="34"/>
      <c r="J43" s="34"/>
      <c r="K43" s="34"/>
      <c r="L43" s="34"/>
      <c r="M43" s="34"/>
      <c r="N43" s="34"/>
      <c r="O43" s="34"/>
      <c r="P43" s="34"/>
      <c r="Q43" s="34"/>
      <c r="R43" s="34"/>
      <c r="S43" s="34"/>
      <c r="T43" s="34"/>
      <c r="U43" s="34"/>
      <c r="V43" s="34"/>
      <c r="W43" s="34"/>
      <c r="X43" s="34"/>
      <c r="Y43" s="42"/>
      <c r="Z43" s="42"/>
    </row>
    <row r="44" spans="1:26" ht="57" customHeight="1">
      <c r="A44" s="59">
        <v>33</v>
      </c>
      <c r="B44" s="56" t="s">
        <v>136</v>
      </c>
      <c r="C44" s="62" t="s">
        <v>97</v>
      </c>
      <c r="D44" s="45" t="s">
        <v>74</v>
      </c>
      <c r="E44" s="45" t="s">
        <v>75</v>
      </c>
      <c r="F44" s="45" t="s">
        <v>76</v>
      </c>
      <c r="G44" s="61"/>
      <c r="H44" s="58"/>
      <c r="I44" s="34"/>
      <c r="J44" s="34"/>
      <c r="K44" s="34"/>
      <c r="L44" s="34"/>
      <c r="M44" s="34"/>
      <c r="N44" s="34"/>
      <c r="O44" s="34"/>
      <c r="P44" s="34"/>
      <c r="Q44" s="34"/>
      <c r="R44" s="34"/>
      <c r="S44" s="34"/>
      <c r="T44" s="34"/>
      <c r="U44" s="34"/>
      <c r="V44" s="34"/>
      <c r="W44" s="34"/>
      <c r="X44" s="34"/>
      <c r="Y44" s="42"/>
      <c r="Z44" s="42"/>
    </row>
    <row r="45" spans="1:26" ht="57" customHeight="1">
      <c r="A45" s="59">
        <v>34</v>
      </c>
      <c r="B45" s="56" t="s">
        <v>137</v>
      </c>
      <c r="C45" s="63" t="s">
        <v>73</v>
      </c>
      <c r="D45" s="45" t="s">
        <v>74</v>
      </c>
      <c r="E45" s="45" t="s">
        <v>75</v>
      </c>
      <c r="F45" s="45" t="s">
        <v>83</v>
      </c>
      <c r="G45" s="61"/>
      <c r="H45" s="58"/>
      <c r="I45" s="34"/>
      <c r="J45" s="34"/>
      <c r="K45" s="34"/>
      <c r="L45" s="34"/>
      <c r="M45" s="34"/>
      <c r="N45" s="34"/>
      <c r="O45" s="34"/>
      <c r="P45" s="34"/>
      <c r="Q45" s="34"/>
      <c r="R45" s="34"/>
      <c r="S45" s="34"/>
      <c r="T45" s="34"/>
      <c r="U45" s="34"/>
      <c r="V45" s="34"/>
      <c r="W45" s="34"/>
      <c r="X45" s="34"/>
      <c r="Y45" s="42"/>
      <c r="Z45" s="42"/>
    </row>
    <row r="46" spans="1:26" ht="57" customHeight="1">
      <c r="A46" s="59">
        <v>35</v>
      </c>
      <c r="B46" s="56" t="s">
        <v>138</v>
      </c>
      <c r="C46" s="63" t="s">
        <v>73</v>
      </c>
      <c r="D46" s="45" t="s">
        <v>74</v>
      </c>
      <c r="E46" s="45" t="s">
        <v>75</v>
      </c>
      <c r="F46" s="45" t="s">
        <v>76</v>
      </c>
      <c r="G46" s="61"/>
      <c r="H46" s="58"/>
      <c r="I46" s="34"/>
      <c r="J46" s="34"/>
      <c r="K46" s="34"/>
      <c r="L46" s="34"/>
      <c r="M46" s="34"/>
      <c r="N46" s="34"/>
      <c r="O46" s="34"/>
      <c r="P46" s="34"/>
      <c r="Q46" s="34"/>
      <c r="R46" s="34"/>
      <c r="S46" s="34"/>
      <c r="T46" s="34"/>
      <c r="U46" s="34"/>
      <c r="V46" s="34"/>
      <c r="W46" s="34"/>
      <c r="X46" s="34"/>
      <c r="Y46" s="42"/>
      <c r="Z46" s="42"/>
    </row>
    <row r="47" spans="1:26" ht="57" customHeight="1">
      <c r="A47" s="59">
        <v>36</v>
      </c>
      <c r="B47" s="56" t="s">
        <v>139</v>
      </c>
      <c r="C47" s="63" t="s">
        <v>73</v>
      </c>
      <c r="D47" s="45" t="s">
        <v>74</v>
      </c>
      <c r="E47" s="45" t="s">
        <v>75</v>
      </c>
      <c r="F47" s="45" t="s">
        <v>83</v>
      </c>
      <c r="G47" s="61"/>
      <c r="H47" s="58"/>
      <c r="I47" s="34"/>
      <c r="J47" s="34"/>
      <c r="K47" s="34"/>
      <c r="L47" s="34"/>
      <c r="M47" s="34"/>
      <c r="N47" s="34"/>
      <c r="O47" s="34"/>
      <c r="P47" s="34"/>
      <c r="Q47" s="34"/>
      <c r="R47" s="34"/>
      <c r="S47" s="34"/>
      <c r="T47" s="34"/>
      <c r="U47" s="34"/>
      <c r="V47" s="34"/>
      <c r="W47" s="34"/>
      <c r="X47" s="34"/>
      <c r="Y47" s="42"/>
      <c r="Z47" s="42"/>
    </row>
    <row r="48" spans="1:26" ht="57" customHeight="1">
      <c r="A48" s="59">
        <v>37</v>
      </c>
      <c r="B48" s="56" t="s">
        <v>140</v>
      </c>
      <c r="C48" s="63" t="s">
        <v>73</v>
      </c>
      <c r="D48" s="45" t="s">
        <v>74</v>
      </c>
      <c r="E48" s="45" t="s">
        <v>75</v>
      </c>
      <c r="F48" s="45" t="s">
        <v>83</v>
      </c>
      <c r="G48" s="61"/>
      <c r="H48" s="58"/>
      <c r="I48" s="34"/>
      <c r="J48" s="34"/>
      <c r="K48" s="34"/>
      <c r="L48" s="34"/>
      <c r="M48" s="34"/>
      <c r="N48" s="34"/>
      <c r="O48" s="34"/>
      <c r="P48" s="34"/>
      <c r="Q48" s="34"/>
      <c r="R48" s="34"/>
      <c r="S48" s="34"/>
      <c r="T48" s="34"/>
      <c r="U48" s="34"/>
      <c r="V48" s="34"/>
      <c r="W48" s="34"/>
      <c r="X48" s="34"/>
      <c r="Y48" s="42"/>
      <c r="Z48" s="42"/>
    </row>
    <row r="49" spans="1:26" ht="57" customHeight="1">
      <c r="A49" s="59">
        <v>38</v>
      </c>
      <c r="B49" s="56" t="s">
        <v>141</v>
      </c>
      <c r="C49" s="63" t="s">
        <v>73</v>
      </c>
      <c r="D49" s="45" t="s">
        <v>74</v>
      </c>
      <c r="E49" s="45" t="s">
        <v>75</v>
      </c>
      <c r="F49" s="45" t="s">
        <v>83</v>
      </c>
      <c r="G49" s="61"/>
      <c r="H49" s="58"/>
      <c r="I49" s="34"/>
      <c r="J49" s="34"/>
      <c r="K49" s="34"/>
      <c r="L49" s="34"/>
      <c r="M49" s="34"/>
      <c r="N49" s="34"/>
      <c r="O49" s="34"/>
      <c r="P49" s="34"/>
      <c r="Q49" s="34"/>
      <c r="R49" s="34"/>
      <c r="S49" s="34"/>
      <c r="T49" s="34"/>
      <c r="U49" s="34"/>
      <c r="V49" s="34"/>
      <c r="W49" s="34"/>
      <c r="X49" s="34"/>
      <c r="Y49" s="42"/>
      <c r="Z49" s="42"/>
    </row>
    <row r="50" spans="1:26" ht="57" customHeight="1">
      <c r="A50" s="59">
        <v>39</v>
      </c>
      <c r="B50" s="56" t="s">
        <v>142</v>
      </c>
      <c r="C50" s="63" t="s">
        <v>73</v>
      </c>
      <c r="D50" s="45" t="s">
        <v>74</v>
      </c>
      <c r="E50" s="45" t="s">
        <v>75</v>
      </c>
      <c r="F50" s="45" t="s">
        <v>83</v>
      </c>
      <c r="G50" s="61"/>
      <c r="H50" s="58"/>
      <c r="I50" s="34"/>
      <c r="J50" s="34"/>
      <c r="K50" s="34"/>
      <c r="L50" s="34"/>
      <c r="M50" s="34"/>
      <c r="N50" s="34"/>
      <c r="O50" s="34"/>
      <c r="P50" s="34"/>
      <c r="Q50" s="34"/>
      <c r="R50" s="34"/>
      <c r="S50" s="34"/>
      <c r="T50" s="34"/>
      <c r="U50" s="34"/>
      <c r="V50" s="34"/>
      <c r="W50" s="34"/>
      <c r="X50" s="34"/>
      <c r="Y50" s="42"/>
      <c r="Z50" s="42"/>
    </row>
    <row r="51" spans="1:26" ht="57" customHeight="1">
      <c r="A51" s="43">
        <v>40</v>
      </c>
      <c r="B51" s="56" t="s">
        <v>143</v>
      </c>
      <c r="C51" s="63" t="s">
        <v>131</v>
      </c>
      <c r="D51" s="45" t="s">
        <v>74</v>
      </c>
      <c r="E51" s="45" t="s">
        <v>75</v>
      </c>
      <c r="F51" s="45" t="s">
        <v>76</v>
      </c>
      <c r="G51" s="45" t="s">
        <v>144</v>
      </c>
      <c r="H51" s="58"/>
      <c r="I51" s="34"/>
      <c r="J51" s="34"/>
      <c r="K51" s="34"/>
      <c r="L51" s="34"/>
      <c r="M51" s="34"/>
      <c r="N51" s="34"/>
      <c r="O51" s="34"/>
      <c r="P51" s="34"/>
      <c r="Q51" s="34"/>
      <c r="R51" s="34"/>
      <c r="S51" s="34"/>
      <c r="T51" s="34"/>
      <c r="U51" s="34"/>
      <c r="V51" s="34"/>
      <c r="W51" s="34"/>
      <c r="X51" s="34"/>
      <c r="Y51" s="42"/>
      <c r="Z51" s="42"/>
    </row>
    <row r="52" spans="1:26" ht="57" customHeight="1">
      <c r="A52" s="43">
        <v>41</v>
      </c>
      <c r="B52" s="56" t="s">
        <v>145</v>
      </c>
      <c r="C52" s="63" t="s">
        <v>73</v>
      </c>
      <c r="D52" s="45" t="s">
        <v>74</v>
      </c>
      <c r="E52" s="45" t="s">
        <v>146</v>
      </c>
      <c r="F52" s="45" t="s">
        <v>76</v>
      </c>
      <c r="G52" s="45" t="s">
        <v>147</v>
      </c>
      <c r="H52" s="58"/>
      <c r="I52" s="34"/>
      <c r="J52" s="34"/>
      <c r="K52" s="34"/>
      <c r="L52" s="34"/>
      <c r="M52" s="34"/>
      <c r="N52" s="34"/>
      <c r="O52" s="34"/>
      <c r="P52" s="34"/>
      <c r="Q52" s="34"/>
      <c r="R52" s="34"/>
      <c r="S52" s="34"/>
      <c r="T52" s="34"/>
      <c r="U52" s="34"/>
      <c r="V52" s="34"/>
      <c r="W52" s="34"/>
      <c r="X52" s="34"/>
      <c r="Y52" s="42"/>
      <c r="Z52" s="42"/>
    </row>
    <row r="53" spans="1:26" ht="57" customHeight="1">
      <c r="A53" s="43">
        <v>42</v>
      </c>
      <c r="B53" s="56" t="s">
        <v>148</v>
      </c>
      <c r="C53" s="63" t="s">
        <v>73</v>
      </c>
      <c r="D53" s="45" t="s">
        <v>74</v>
      </c>
      <c r="E53" s="45" t="s">
        <v>82</v>
      </c>
      <c r="F53" s="45" t="s">
        <v>76</v>
      </c>
      <c r="G53" s="45" t="s">
        <v>98</v>
      </c>
      <c r="H53" s="58"/>
      <c r="I53" s="34"/>
      <c r="J53" s="34"/>
      <c r="K53" s="34"/>
      <c r="L53" s="34"/>
      <c r="M53" s="34"/>
      <c r="N53" s="34"/>
      <c r="O53" s="34"/>
      <c r="P53" s="34"/>
      <c r="Q53" s="34"/>
      <c r="R53" s="34"/>
      <c r="S53" s="34"/>
      <c r="T53" s="34"/>
      <c r="U53" s="34"/>
      <c r="V53" s="34"/>
      <c r="W53" s="34"/>
      <c r="X53" s="34"/>
      <c r="Y53" s="42"/>
      <c r="Z53" s="42"/>
    </row>
    <row r="54" spans="1:26" ht="57" customHeight="1">
      <c r="A54" s="43">
        <v>43</v>
      </c>
      <c r="B54" s="56" t="s">
        <v>149</v>
      </c>
      <c r="C54" s="63" t="s">
        <v>73</v>
      </c>
      <c r="D54" s="45" t="s">
        <v>74</v>
      </c>
      <c r="E54" s="45" t="s">
        <v>82</v>
      </c>
      <c r="F54" s="45" t="s">
        <v>76</v>
      </c>
      <c r="G54" s="45" t="s">
        <v>150</v>
      </c>
      <c r="H54" s="58"/>
      <c r="I54" s="34"/>
      <c r="J54" s="34"/>
      <c r="K54" s="34"/>
      <c r="L54" s="34"/>
      <c r="M54" s="34"/>
      <c r="N54" s="34"/>
      <c r="O54" s="34"/>
      <c r="P54" s="34"/>
      <c r="Q54" s="34"/>
      <c r="R54" s="34"/>
      <c r="S54" s="34"/>
      <c r="T54" s="34"/>
      <c r="U54" s="34"/>
      <c r="V54" s="34"/>
      <c r="W54" s="34"/>
      <c r="X54" s="34"/>
      <c r="Y54" s="42"/>
      <c r="Z54" s="42"/>
    </row>
    <row r="55" spans="1:26" ht="57" customHeight="1">
      <c r="A55" s="43">
        <v>44</v>
      </c>
      <c r="B55" s="56" t="s">
        <v>151</v>
      </c>
      <c r="C55" s="63" t="s">
        <v>73</v>
      </c>
      <c r="D55" s="45" t="s">
        <v>74</v>
      </c>
      <c r="E55" s="45" t="s">
        <v>82</v>
      </c>
      <c r="F55" s="45" t="s">
        <v>76</v>
      </c>
      <c r="G55" s="45" t="s">
        <v>98</v>
      </c>
      <c r="H55" s="58"/>
      <c r="I55" s="34"/>
      <c r="J55" s="34"/>
      <c r="K55" s="34"/>
      <c r="L55" s="34"/>
      <c r="M55" s="34"/>
      <c r="N55" s="34"/>
      <c r="O55" s="34"/>
      <c r="P55" s="34"/>
      <c r="Q55" s="34"/>
      <c r="R55" s="34"/>
      <c r="S55" s="34"/>
      <c r="T55" s="34"/>
      <c r="U55" s="34"/>
      <c r="V55" s="34"/>
      <c r="W55" s="34"/>
      <c r="X55" s="34"/>
      <c r="Y55" s="42"/>
      <c r="Z55" s="42"/>
    </row>
    <row r="56" spans="1:26" ht="69.75">
      <c r="A56" s="43">
        <v>45</v>
      </c>
      <c r="B56" s="56" t="s">
        <v>152</v>
      </c>
      <c r="C56" s="63" t="s">
        <v>73</v>
      </c>
      <c r="D56" s="45" t="s">
        <v>74</v>
      </c>
      <c r="E56" s="45" t="s">
        <v>82</v>
      </c>
      <c r="F56" s="45" t="s">
        <v>76</v>
      </c>
      <c r="G56" s="45" t="s">
        <v>98</v>
      </c>
      <c r="H56" s="58"/>
      <c r="I56" s="34"/>
      <c r="J56" s="34"/>
      <c r="K56" s="34"/>
      <c r="L56" s="34"/>
      <c r="M56" s="34"/>
      <c r="N56" s="34"/>
      <c r="O56" s="34"/>
      <c r="P56" s="34"/>
      <c r="Q56" s="34"/>
      <c r="R56" s="34"/>
      <c r="S56" s="34"/>
      <c r="T56" s="34"/>
      <c r="U56" s="34"/>
      <c r="V56" s="34"/>
      <c r="W56" s="34"/>
      <c r="X56" s="34"/>
      <c r="Y56" s="42"/>
      <c r="Z56" s="42"/>
    </row>
    <row r="57" spans="1:26" ht="93">
      <c r="A57" s="43">
        <v>46</v>
      </c>
      <c r="B57" s="56" t="s">
        <v>153</v>
      </c>
      <c r="C57" s="63" t="s">
        <v>73</v>
      </c>
      <c r="D57" s="45" t="s">
        <v>74</v>
      </c>
      <c r="E57" s="45" t="s">
        <v>82</v>
      </c>
      <c r="F57" s="45" t="s">
        <v>76</v>
      </c>
      <c r="G57" s="45" t="s">
        <v>98</v>
      </c>
      <c r="H57" s="58"/>
      <c r="I57" s="34"/>
      <c r="J57" s="34"/>
      <c r="K57" s="34"/>
      <c r="L57" s="34"/>
      <c r="M57" s="34"/>
      <c r="N57" s="34"/>
      <c r="O57" s="34"/>
      <c r="P57" s="34"/>
      <c r="Q57" s="34"/>
      <c r="R57" s="34"/>
      <c r="S57" s="34"/>
      <c r="T57" s="34"/>
      <c r="U57" s="34"/>
      <c r="V57" s="34"/>
      <c r="W57" s="34"/>
      <c r="X57" s="34"/>
      <c r="Y57" s="42"/>
      <c r="Z57" s="42"/>
    </row>
    <row r="58" spans="1:26" ht="116.25">
      <c r="A58" s="43">
        <v>47</v>
      </c>
      <c r="B58" s="56" t="s">
        <v>154</v>
      </c>
      <c r="C58" s="63" t="s">
        <v>73</v>
      </c>
      <c r="D58" s="45" t="s">
        <v>74</v>
      </c>
      <c r="E58" s="45" t="s">
        <v>82</v>
      </c>
      <c r="F58" s="45" t="s">
        <v>76</v>
      </c>
      <c r="G58" s="45" t="s">
        <v>98</v>
      </c>
      <c r="H58" s="58"/>
      <c r="I58" s="34"/>
      <c r="J58" s="34"/>
      <c r="K58" s="34"/>
      <c r="L58" s="34"/>
      <c r="M58" s="34"/>
      <c r="N58" s="34"/>
      <c r="O58" s="34"/>
      <c r="P58" s="34"/>
      <c r="Q58" s="34"/>
      <c r="R58" s="34"/>
      <c r="S58" s="34"/>
      <c r="T58" s="34"/>
      <c r="U58" s="34"/>
      <c r="V58" s="34"/>
      <c r="W58" s="34"/>
      <c r="X58" s="34"/>
      <c r="Y58" s="42"/>
      <c r="Z58" s="42"/>
    </row>
    <row r="59" spans="1:26" ht="57" customHeight="1">
      <c r="A59" s="43">
        <v>48</v>
      </c>
      <c r="B59" s="56" t="s">
        <v>155</v>
      </c>
      <c r="C59" s="63" t="s">
        <v>73</v>
      </c>
      <c r="D59" s="45" t="s">
        <v>74</v>
      </c>
      <c r="E59" s="45" t="s">
        <v>82</v>
      </c>
      <c r="F59" s="45" t="s">
        <v>76</v>
      </c>
      <c r="G59" s="45" t="s">
        <v>98</v>
      </c>
      <c r="H59" s="58"/>
      <c r="I59" s="34"/>
      <c r="J59" s="34"/>
      <c r="K59" s="34"/>
      <c r="L59" s="34"/>
      <c r="M59" s="34"/>
      <c r="N59" s="34"/>
      <c r="O59" s="34"/>
      <c r="P59" s="34"/>
      <c r="Q59" s="34"/>
      <c r="R59" s="34"/>
      <c r="S59" s="34"/>
      <c r="T59" s="34"/>
      <c r="U59" s="34"/>
      <c r="V59" s="34"/>
      <c r="W59" s="34"/>
      <c r="X59" s="34"/>
      <c r="Y59" s="42"/>
      <c r="Z59" s="42"/>
    </row>
    <row r="60" spans="1:26" ht="57" customHeight="1">
      <c r="A60" s="43">
        <v>49</v>
      </c>
      <c r="B60" s="56" t="s">
        <v>156</v>
      </c>
      <c r="C60" s="63" t="s">
        <v>73</v>
      </c>
      <c r="D60" s="45" t="s">
        <v>74</v>
      </c>
      <c r="E60" s="45" t="s">
        <v>82</v>
      </c>
      <c r="F60" s="45" t="s">
        <v>76</v>
      </c>
      <c r="G60" s="45" t="s">
        <v>157</v>
      </c>
      <c r="H60" s="58"/>
      <c r="I60" s="34"/>
      <c r="J60" s="34"/>
      <c r="K60" s="34"/>
      <c r="L60" s="34"/>
      <c r="M60" s="34"/>
      <c r="N60" s="34"/>
      <c r="O60" s="34"/>
      <c r="P60" s="34"/>
      <c r="Q60" s="34"/>
      <c r="R60" s="34"/>
      <c r="S60" s="34"/>
      <c r="T60" s="34"/>
      <c r="U60" s="34"/>
      <c r="V60" s="34"/>
      <c r="W60" s="34"/>
      <c r="X60" s="34"/>
      <c r="Y60" s="42"/>
      <c r="Z60" s="42"/>
    </row>
    <row r="61" spans="1:26" ht="57" customHeight="1">
      <c r="A61" s="43">
        <v>50</v>
      </c>
      <c r="B61" s="56" t="s">
        <v>158</v>
      </c>
      <c r="C61" s="63" t="s">
        <v>131</v>
      </c>
      <c r="D61" s="45" t="s">
        <v>74</v>
      </c>
      <c r="E61" s="45" t="s">
        <v>75</v>
      </c>
      <c r="F61" s="45" t="s">
        <v>159</v>
      </c>
      <c r="G61" s="45" t="s">
        <v>160</v>
      </c>
      <c r="H61" s="58"/>
      <c r="I61" s="34"/>
      <c r="J61" s="34"/>
      <c r="K61" s="34"/>
      <c r="L61" s="34"/>
      <c r="M61" s="34"/>
      <c r="N61" s="34"/>
      <c r="O61" s="34"/>
      <c r="P61" s="34"/>
      <c r="Q61" s="34"/>
      <c r="R61" s="34"/>
      <c r="S61" s="34"/>
      <c r="T61" s="34"/>
      <c r="U61" s="34"/>
      <c r="V61" s="34"/>
      <c r="W61" s="34"/>
      <c r="X61" s="34"/>
      <c r="Y61" s="42"/>
      <c r="Z61" s="42"/>
    </row>
    <row r="62" spans="1:26" ht="57" customHeight="1">
      <c r="A62" s="43">
        <v>51</v>
      </c>
      <c r="B62" s="56" t="s">
        <v>161</v>
      </c>
      <c r="C62" s="63" t="s">
        <v>97</v>
      </c>
      <c r="D62" s="45" t="s">
        <v>74</v>
      </c>
      <c r="E62" s="45" t="s">
        <v>75</v>
      </c>
      <c r="F62" s="45" t="s">
        <v>83</v>
      </c>
      <c r="G62" s="45" t="s">
        <v>162</v>
      </c>
      <c r="H62" s="58"/>
      <c r="I62" s="34"/>
      <c r="J62" s="34"/>
      <c r="K62" s="34"/>
      <c r="L62" s="34"/>
      <c r="M62" s="34"/>
      <c r="N62" s="34"/>
      <c r="O62" s="34"/>
      <c r="P62" s="34"/>
      <c r="Q62" s="34"/>
      <c r="R62" s="34"/>
      <c r="S62" s="34"/>
      <c r="T62" s="34"/>
      <c r="U62" s="34"/>
      <c r="V62" s="34"/>
      <c r="W62" s="34"/>
      <c r="X62" s="34"/>
      <c r="Y62" s="42"/>
      <c r="Z62" s="42"/>
    </row>
    <row r="63" spans="1:26" ht="57" customHeight="1">
      <c r="A63" s="43">
        <v>52</v>
      </c>
      <c r="B63" s="56" t="s">
        <v>163</v>
      </c>
      <c r="C63" s="63" t="s">
        <v>97</v>
      </c>
      <c r="D63" s="45" t="s">
        <v>74</v>
      </c>
      <c r="E63" s="45" t="s">
        <v>82</v>
      </c>
      <c r="F63" s="45" t="s">
        <v>76</v>
      </c>
      <c r="G63" s="45" t="s">
        <v>164</v>
      </c>
      <c r="H63" s="58"/>
      <c r="I63" s="34"/>
      <c r="J63" s="34"/>
      <c r="K63" s="34"/>
      <c r="L63" s="34"/>
      <c r="M63" s="34"/>
      <c r="N63" s="34"/>
      <c r="O63" s="34"/>
      <c r="P63" s="34"/>
      <c r="Q63" s="34"/>
      <c r="R63" s="34"/>
      <c r="S63" s="34"/>
      <c r="T63" s="34"/>
      <c r="U63" s="34"/>
      <c r="V63" s="34"/>
      <c r="W63" s="34"/>
      <c r="X63" s="34"/>
      <c r="Y63" s="42"/>
      <c r="Z63" s="42"/>
    </row>
    <row r="64" spans="1:26" ht="57" customHeight="1">
      <c r="A64" s="43">
        <v>53</v>
      </c>
      <c r="B64" s="56" t="s">
        <v>165</v>
      </c>
      <c r="C64" s="63" t="s">
        <v>131</v>
      </c>
      <c r="D64" s="45" t="s">
        <v>74</v>
      </c>
      <c r="E64" s="45" t="s">
        <v>75</v>
      </c>
      <c r="F64" s="45" t="s">
        <v>83</v>
      </c>
      <c r="G64" s="45" t="s">
        <v>166</v>
      </c>
      <c r="H64" s="58"/>
      <c r="I64" s="34"/>
      <c r="J64" s="34"/>
      <c r="K64" s="34"/>
      <c r="L64" s="34"/>
      <c r="M64" s="34"/>
      <c r="N64" s="34"/>
      <c r="O64" s="34"/>
      <c r="P64" s="34"/>
      <c r="Q64" s="34"/>
      <c r="R64" s="34"/>
      <c r="S64" s="34"/>
      <c r="T64" s="34"/>
      <c r="U64" s="34"/>
      <c r="V64" s="34"/>
      <c r="W64" s="34"/>
      <c r="X64" s="34"/>
      <c r="Y64" s="42"/>
      <c r="Z64" s="42"/>
    </row>
    <row r="65" spans="1:26" ht="57" customHeight="1">
      <c r="A65" s="43">
        <v>54</v>
      </c>
      <c r="B65" s="56" t="s">
        <v>167</v>
      </c>
      <c r="C65" s="63" t="s">
        <v>131</v>
      </c>
      <c r="D65" s="45" t="s">
        <v>74</v>
      </c>
      <c r="E65" s="45" t="s">
        <v>75</v>
      </c>
      <c r="F65" s="45" t="s">
        <v>159</v>
      </c>
      <c r="G65" s="45" t="s">
        <v>168</v>
      </c>
      <c r="H65" s="58"/>
      <c r="I65" s="34"/>
      <c r="J65" s="34"/>
      <c r="K65" s="34"/>
      <c r="L65" s="34"/>
      <c r="M65" s="34"/>
      <c r="N65" s="34"/>
      <c r="O65" s="34"/>
      <c r="P65" s="34"/>
      <c r="Q65" s="34"/>
      <c r="R65" s="34"/>
      <c r="S65" s="34"/>
      <c r="T65" s="34"/>
      <c r="U65" s="34"/>
      <c r="V65" s="34"/>
      <c r="W65" s="34"/>
      <c r="X65" s="34"/>
      <c r="Y65" s="42"/>
      <c r="Z65" s="42"/>
    </row>
    <row r="66" spans="1:26" ht="57" customHeight="1">
      <c r="A66" s="43">
        <v>55</v>
      </c>
      <c r="B66" s="56" t="s">
        <v>169</v>
      </c>
      <c r="C66" s="63" t="s">
        <v>131</v>
      </c>
      <c r="D66" s="45" t="s">
        <v>74</v>
      </c>
      <c r="E66" s="45" t="s">
        <v>82</v>
      </c>
      <c r="F66" s="45" t="s">
        <v>76</v>
      </c>
      <c r="G66" s="45" t="s">
        <v>170</v>
      </c>
      <c r="H66" s="58"/>
      <c r="I66" s="34"/>
      <c r="J66" s="34"/>
      <c r="K66" s="34"/>
      <c r="L66" s="34"/>
      <c r="M66" s="34"/>
      <c r="N66" s="34"/>
      <c r="O66" s="34"/>
      <c r="P66" s="34"/>
      <c r="Q66" s="34"/>
      <c r="R66" s="34"/>
      <c r="S66" s="34"/>
      <c r="T66" s="34"/>
      <c r="U66" s="34"/>
      <c r="V66" s="34"/>
      <c r="W66" s="34"/>
      <c r="X66" s="34"/>
      <c r="Y66" s="42"/>
      <c r="Z66" s="42"/>
    </row>
    <row r="67" spans="1:26" ht="57" customHeight="1">
      <c r="A67" s="43">
        <v>56</v>
      </c>
      <c r="B67" s="56" t="s">
        <v>171</v>
      </c>
      <c r="C67" s="63" t="s">
        <v>172</v>
      </c>
      <c r="D67" s="45" t="s">
        <v>74</v>
      </c>
      <c r="E67" s="45" t="s">
        <v>75</v>
      </c>
      <c r="F67" s="45" t="s">
        <v>76</v>
      </c>
      <c r="G67" s="45" t="s">
        <v>173</v>
      </c>
      <c r="H67" s="58"/>
      <c r="I67" s="34"/>
      <c r="J67" s="34"/>
      <c r="K67" s="34"/>
      <c r="L67" s="34"/>
      <c r="M67" s="34"/>
      <c r="N67" s="34"/>
      <c r="O67" s="34"/>
      <c r="P67" s="34"/>
      <c r="Q67" s="34"/>
      <c r="R67" s="34"/>
      <c r="S67" s="34"/>
      <c r="T67" s="34"/>
      <c r="U67" s="34"/>
      <c r="V67" s="34"/>
      <c r="W67" s="34"/>
      <c r="X67" s="34"/>
      <c r="Y67" s="42"/>
      <c r="Z67" s="42"/>
    </row>
    <row r="68" spans="1:26" ht="57" customHeight="1">
      <c r="A68" s="43">
        <v>57</v>
      </c>
      <c r="B68" s="56" t="s">
        <v>174</v>
      </c>
      <c r="C68" s="63" t="s">
        <v>175</v>
      </c>
      <c r="D68" s="45" t="s">
        <v>74</v>
      </c>
      <c r="E68" s="45" t="s">
        <v>75</v>
      </c>
      <c r="F68" s="45" t="s">
        <v>83</v>
      </c>
      <c r="G68" s="45" t="s">
        <v>176</v>
      </c>
      <c r="H68" s="58"/>
      <c r="I68" s="34"/>
      <c r="J68" s="34"/>
      <c r="K68" s="34"/>
      <c r="L68" s="34"/>
      <c r="M68" s="34"/>
      <c r="N68" s="34"/>
      <c r="O68" s="34"/>
      <c r="P68" s="34"/>
      <c r="Q68" s="34"/>
      <c r="R68" s="34"/>
      <c r="S68" s="34"/>
      <c r="T68" s="34"/>
      <c r="U68" s="34"/>
      <c r="V68" s="34"/>
      <c r="W68" s="34"/>
      <c r="X68" s="34"/>
      <c r="Y68" s="42"/>
      <c r="Z68" s="42"/>
    </row>
    <row r="69" spans="1:26" ht="57" customHeight="1">
      <c r="A69" s="43">
        <v>58</v>
      </c>
      <c r="B69" s="56" t="s">
        <v>177</v>
      </c>
      <c r="C69" s="63" t="s">
        <v>172</v>
      </c>
      <c r="D69" s="45" t="s">
        <v>74</v>
      </c>
      <c r="E69" s="45" t="s">
        <v>75</v>
      </c>
      <c r="F69" s="45" t="s">
        <v>159</v>
      </c>
      <c r="G69" s="45" t="s">
        <v>178</v>
      </c>
      <c r="H69" s="58"/>
      <c r="I69" s="34"/>
      <c r="J69" s="34"/>
      <c r="K69" s="34"/>
      <c r="L69" s="34"/>
      <c r="M69" s="34"/>
      <c r="N69" s="34"/>
      <c r="O69" s="34"/>
      <c r="P69" s="34"/>
      <c r="Q69" s="34"/>
      <c r="R69" s="34"/>
      <c r="S69" s="34"/>
      <c r="T69" s="34"/>
      <c r="U69" s="34"/>
      <c r="V69" s="34"/>
      <c r="W69" s="34"/>
      <c r="X69" s="34"/>
      <c r="Y69" s="42"/>
      <c r="Z69" s="42"/>
    </row>
    <row r="70" spans="1:26" ht="57" customHeight="1">
      <c r="A70" s="43">
        <v>59</v>
      </c>
      <c r="B70" s="56" t="s">
        <v>179</v>
      </c>
      <c r="C70" s="63" t="s">
        <v>131</v>
      </c>
      <c r="D70" s="45" t="s">
        <v>74</v>
      </c>
      <c r="E70" s="45" t="s">
        <v>75</v>
      </c>
      <c r="F70" s="45" t="s">
        <v>159</v>
      </c>
      <c r="G70" s="45" t="s">
        <v>180</v>
      </c>
      <c r="H70" s="58"/>
      <c r="I70" s="34"/>
      <c r="J70" s="34"/>
      <c r="K70" s="34"/>
      <c r="L70" s="34"/>
      <c r="M70" s="34"/>
      <c r="N70" s="34"/>
      <c r="O70" s="34"/>
      <c r="P70" s="34"/>
      <c r="Q70" s="34"/>
      <c r="R70" s="34"/>
      <c r="S70" s="34"/>
      <c r="T70" s="34"/>
      <c r="U70" s="34"/>
      <c r="V70" s="34"/>
      <c r="W70" s="34"/>
      <c r="X70" s="34"/>
      <c r="Y70" s="42"/>
      <c r="Z70" s="42"/>
    </row>
    <row r="71" spans="1:26" ht="57" customHeight="1">
      <c r="A71" s="43">
        <v>60</v>
      </c>
      <c r="B71" s="56" t="s">
        <v>181</v>
      </c>
      <c r="C71" s="63" t="s">
        <v>97</v>
      </c>
      <c r="D71" s="45" t="s">
        <v>74</v>
      </c>
      <c r="E71" s="45" t="s">
        <v>82</v>
      </c>
      <c r="F71" s="45" t="s">
        <v>76</v>
      </c>
      <c r="G71" s="45" t="s">
        <v>182</v>
      </c>
      <c r="H71" s="58"/>
      <c r="I71" s="34"/>
      <c r="J71" s="34"/>
      <c r="K71" s="34"/>
      <c r="L71" s="34"/>
      <c r="M71" s="34"/>
      <c r="N71" s="34"/>
      <c r="O71" s="34"/>
      <c r="P71" s="34"/>
      <c r="Q71" s="34"/>
      <c r="R71" s="34"/>
      <c r="S71" s="34"/>
      <c r="T71" s="34"/>
      <c r="U71" s="34"/>
      <c r="V71" s="34"/>
      <c r="W71" s="34"/>
      <c r="X71" s="34"/>
      <c r="Y71" s="42"/>
      <c r="Z71" s="42"/>
    </row>
    <row r="72" spans="1:26" ht="57" customHeight="1">
      <c r="A72" s="43">
        <v>61</v>
      </c>
      <c r="B72" s="56" t="s">
        <v>183</v>
      </c>
      <c r="C72" s="63" t="s">
        <v>172</v>
      </c>
      <c r="D72" s="45" t="s">
        <v>74</v>
      </c>
      <c r="E72" s="45" t="s">
        <v>75</v>
      </c>
      <c r="F72" s="45" t="s">
        <v>76</v>
      </c>
      <c r="G72" s="45" t="s">
        <v>184</v>
      </c>
      <c r="H72" s="58"/>
      <c r="I72" s="34"/>
      <c r="J72" s="34"/>
      <c r="K72" s="34"/>
      <c r="L72" s="34"/>
      <c r="M72" s="34"/>
      <c r="N72" s="34"/>
      <c r="O72" s="34"/>
      <c r="P72" s="34"/>
      <c r="Q72" s="34"/>
      <c r="R72" s="34"/>
      <c r="S72" s="34"/>
      <c r="T72" s="34"/>
      <c r="U72" s="34"/>
      <c r="V72" s="34"/>
      <c r="W72" s="34"/>
      <c r="X72" s="34"/>
      <c r="Y72" s="42"/>
      <c r="Z72" s="42"/>
    </row>
    <row r="73" spans="1:26" ht="57" customHeight="1">
      <c r="A73" s="43">
        <v>62</v>
      </c>
      <c r="B73" s="56" t="s">
        <v>185</v>
      </c>
      <c r="C73" s="63" t="s">
        <v>131</v>
      </c>
      <c r="D73" s="45" t="s">
        <v>74</v>
      </c>
      <c r="E73" s="45" t="s">
        <v>75</v>
      </c>
      <c r="F73" s="45" t="s">
        <v>76</v>
      </c>
      <c r="G73" s="45" t="s">
        <v>186</v>
      </c>
      <c r="H73" s="58"/>
      <c r="I73" s="34"/>
      <c r="J73" s="34"/>
      <c r="K73" s="34"/>
      <c r="L73" s="34"/>
      <c r="M73" s="34"/>
      <c r="N73" s="34"/>
      <c r="O73" s="34"/>
      <c r="P73" s="34"/>
      <c r="Q73" s="34"/>
      <c r="R73" s="34"/>
      <c r="S73" s="34"/>
      <c r="T73" s="34"/>
      <c r="U73" s="34"/>
      <c r="V73" s="34"/>
      <c r="W73" s="34"/>
      <c r="X73" s="34"/>
      <c r="Y73" s="42"/>
      <c r="Z73" s="42"/>
    </row>
    <row r="74" spans="1:26" ht="57" customHeight="1">
      <c r="A74" s="43">
        <v>63</v>
      </c>
      <c r="B74" s="56" t="s">
        <v>187</v>
      </c>
      <c r="C74" s="63" t="s">
        <v>131</v>
      </c>
      <c r="D74" s="45" t="s">
        <v>74</v>
      </c>
      <c r="E74" s="45" t="s">
        <v>82</v>
      </c>
      <c r="F74" s="45" t="s">
        <v>76</v>
      </c>
      <c r="G74" s="64" t="s">
        <v>186</v>
      </c>
      <c r="H74" s="58"/>
      <c r="I74" s="34"/>
      <c r="J74" s="34"/>
      <c r="K74" s="34"/>
      <c r="L74" s="34"/>
      <c r="M74" s="34"/>
      <c r="N74" s="34"/>
      <c r="O74" s="34"/>
      <c r="P74" s="34"/>
      <c r="Q74" s="34"/>
      <c r="R74" s="34"/>
      <c r="S74" s="34"/>
      <c r="T74" s="34"/>
      <c r="U74" s="34"/>
      <c r="V74" s="34"/>
      <c r="W74" s="34"/>
      <c r="X74" s="34"/>
      <c r="Y74" s="42"/>
      <c r="Z74" s="42"/>
    </row>
    <row r="75" spans="1:26" ht="57" customHeight="1">
      <c r="A75" s="43">
        <v>64</v>
      </c>
      <c r="B75" s="56" t="s">
        <v>188</v>
      </c>
      <c r="C75" s="63" t="s">
        <v>131</v>
      </c>
      <c r="D75" s="45" t="s">
        <v>74</v>
      </c>
      <c r="E75" s="45" t="s">
        <v>82</v>
      </c>
      <c r="F75" s="45" t="s">
        <v>76</v>
      </c>
      <c r="G75" s="45" t="s">
        <v>189</v>
      </c>
      <c r="H75" s="58"/>
      <c r="I75" s="34"/>
      <c r="J75" s="34"/>
      <c r="K75" s="34"/>
      <c r="L75" s="34"/>
      <c r="M75" s="34"/>
      <c r="N75" s="34"/>
      <c r="O75" s="34"/>
      <c r="P75" s="34"/>
      <c r="Q75" s="34"/>
      <c r="R75" s="34"/>
      <c r="S75" s="34"/>
      <c r="T75" s="34"/>
      <c r="U75" s="34"/>
      <c r="V75" s="34"/>
      <c r="W75" s="34"/>
      <c r="X75" s="34"/>
      <c r="Y75" s="42"/>
      <c r="Z75" s="42"/>
    </row>
    <row r="76" spans="1:26" ht="57" customHeight="1">
      <c r="A76" s="43">
        <v>65</v>
      </c>
      <c r="B76" s="56" t="s">
        <v>190</v>
      </c>
      <c r="C76" s="63" t="s">
        <v>131</v>
      </c>
      <c r="D76" s="45" t="s">
        <v>74</v>
      </c>
      <c r="E76" s="45" t="s">
        <v>75</v>
      </c>
      <c r="F76" s="45" t="s">
        <v>76</v>
      </c>
      <c r="G76" s="45" t="s">
        <v>191</v>
      </c>
      <c r="H76" s="58"/>
      <c r="I76" s="34"/>
      <c r="J76" s="34"/>
      <c r="K76" s="34"/>
      <c r="L76" s="34"/>
      <c r="M76" s="34"/>
      <c r="N76" s="34"/>
      <c r="O76" s="34"/>
      <c r="P76" s="34"/>
      <c r="Q76" s="34"/>
      <c r="R76" s="34"/>
      <c r="S76" s="34"/>
      <c r="T76" s="34"/>
      <c r="U76" s="34"/>
      <c r="V76" s="34"/>
      <c r="W76" s="34"/>
      <c r="X76" s="34"/>
      <c r="Y76" s="42"/>
      <c r="Z76" s="42"/>
    </row>
    <row r="77" spans="1:26" ht="57" customHeight="1">
      <c r="A77" s="43">
        <v>66</v>
      </c>
      <c r="B77" s="56" t="s">
        <v>192</v>
      </c>
      <c r="C77" s="63" t="s">
        <v>131</v>
      </c>
      <c r="D77" s="45" t="s">
        <v>74</v>
      </c>
      <c r="E77" s="45" t="s">
        <v>75</v>
      </c>
      <c r="F77" s="45" t="s">
        <v>76</v>
      </c>
      <c r="G77" s="45" t="s">
        <v>193</v>
      </c>
      <c r="H77" s="58"/>
      <c r="I77" s="34"/>
      <c r="J77" s="34"/>
      <c r="K77" s="34"/>
      <c r="L77" s="34"/>
      <c r="M77" s="34"/>
      <c r="N77" s="34"/>
      <c r="O77" s="34"/>
      <c r="P77" s="34"/>
      <c r="Q77" s="34"/>
      <c r="R77" s="34"/>
      <c r="S77" s="34"/>
      <c r="T77" s="34"/>
      <c r="U77" s="34"/>
      <c r="V77" s="34"/>
      <c r="W77" s="34"/>
      <c r="X77" s="34"/>
      <c r="Y77" s="42"/>
      <c r="Z77" s="42"/>
    </row>
    <row r="78" spans="1:26" ht="57" customHeight="1">
      <c r="A78" s="43">
        <v>67</v>
      </c>
      <c r="B78" s="56" t="s">
        <v>194</v>
      </c>
      <c r="C78" s="63" t="s">
        <v>131</v>
      </c>
      <c r="D78" s="45" t="s">
        <v>74</v>
      </c>
      <c r="E78" s="45" t="s">
        <v>75</v>
      </c>
      <c r="F78" s="45" t="s">
        <v>76</v>
      </c>
      <c r="G78" s="45" t="s">
        <v>195</v>
      </c>
      <c r="H78" s="58"/>
      <c r="I78" s="34"/>
      <c r="J78" s="34"/>
      <c r="K78" s="34"/>
      <c r="L78" s="34"/>
      <c r="M78" s="34"/>
      <c r="N78" s="34"/>
      <c r="O78" s="34"/>
      <c r="P78" s="34"/>
      <c r="Q78" s="34"/>
      <c r="R78" s="34"/>
      <c r="S78" s="34"/>
      <c r="T78" s="34"/>
      <c r="U78" s="34"/>
      <c r="V78" s="34"/>
      <c r="W78" s="34"/>
      <c r="X78" s="34"/>
      <c r="Y78" s="42"/>
      <c r="Z78" s="42"/>
    </row>
    <row r="79" spans="1:26" ht="57" customHeight="1">
      <c r="A79" s="43">
        <v>68</v>
      </c>
      <c r="B79" s="56" t="s">
        <v>196</v>
      </c>
      <c r="C79" s="63" t="s">
        <v>97</v>
      </c>
      <c r="D79" s="45" t="s">
        <v>74</v>
      </c>
      <c r="E79" s="45" t="s">
        <v>75</v>
      </c>
      <c r="F79" s="45" t="s">
        <v>76</v>
      </c>
      <c r="G79" s="45" t="s">
        <v>197</v>
      </c>
      <c r="H79" s="58"/>
      <c r="I79" s="34"/>
      <c r="J79" s="34"/>
      <c r="K79" s="34"/>
      <c r="L79" s="34"/>
      <c r="M79" s="34"/>
      <c r="N79" s="34"/>
      <c r="O79" s="34"/>
      <c r="P79" s="34"/>
      <c r="Q79" s="34"/>
      <c r="R79" s="34"/>
      <c r="S79" s="34"/>
      <c r="T79" s="34"/>
      <c r="U79" s="34"/>
      <c r="V79" s="34"/>
      <c r="W79" s="34"/>
      <c r="X79" s="34"/>
      <c r="Y79" s="42"/>
      <c r="Z79" s="42"/>
    </row>
    <row r="80" spans="1:26" ht="57" customHeight="1">
      <c r="A80" s="43">
        <v>69</v>
      </c>
      <c r="B80" s="56" t="s">
        <v>198</v>
      </c>
      <c r="C80" s="63" t="s">
        <v>97</v>
      </c>
      <c r="D80" s="45" t="s">
        <v>74</v>
      </c>
      <c r="E80" s="45" t="s">
        <v>82</v>
      </c>
      <c r="F80" s="45" t="s">
        <v>76</v>
      </c>
      <c r="G80" s="45" t="s">
        <v>199</v>
      </c>
      <c r="H80" s="58"/>
      <c r="I80" s="34"/>
      <c r="J80" s="34"/>
      <c r="K80" s="34"/>
      <c r="L80" s="34"/>
      <c r="M80" s="34"/>
      <c r="N80" s="34"/>
      <c r="O80" s="34"/>
      <c r="P80" s="34"/>
      <c r="Q80" s="34"/>
      <c r="R80" s="34"/>
      <c r="S80" s="34"/>
      <c r="T80" s="34"/>
      <c r="U80" s="34"/>
      <c r="V80" s="34"/>
      <c r="W80" s="34"/>
      <c r="X80" s="34"/>
      <c r="Y80" s="42"/>
      <c r="Z80" s="42"/>
    </row>
    <row r="81" spans="1:26" ht="57" customHeight="1">
      <c r="A81" s="43">
        <v>70</v>
      </c>
      <c r="B81" s="56" t="s">
        <v>200</v>
      </c>
      <c r="C81" s="63" t="s">
        <v>131</v>
      </c>
      <c r="D81" s="45" t="s">
        <v>74</v>
      </c>
      <c r="E81" s="45" t="s">
        <v>75</v>
      </c>
      <c r="F81" s="45" t="s">
        <v>76</v>
      </c>
      <c r="G81" s="45" t="s">
        <v>201</v>
      </c>
      <c r="H81" s="58"/>
      <c r="I81" s="34"/>
      <c r="J81" s="34"/>
      <c r="K81" s="34"/>
      <c r="L81" s="34"/>
      <c r="M81" s="34"/>
      <c r="N81" s="34"/>
      <c r="O81" s="34"/>
      <c r="P81" s="34"/>
      <c r="Q81" s="34"/>
      <c r="R81" s="34"/>
      <c r="S81" s="34"/>
      <c r="T81" s="34"/>
      <c r="U81" s="34"/>
      <c r="V81" s="34"/>
      <c r="W81" s="34"/>
      <c r="X81" s="34"/>
      <c r="Y81" s="42"/>
      <c r="Z81" s="42"/>
    </row>
    <row r="82" spans="1:26" ht="57" customHeight="1">
      <c r="A82" s="43">
        <v>71</v>
      </c>
      <c r="B82" s="56" t="s">
        <v>202</v>
      </c>
      <c r="C82" s="63" t="s">
        <v>131</v>
      </c>
      <c r="D82" s="45" t="s">
        <v>74</v>
      </c>
      <c r="E82" s="45" t="s">
        <v>82</v>
      </c>
      <c r="F82" s="45" t="s">
        <v>76</v>
      </c>
      <c r="G82" s="64" t="s">
        <v>203</v>
      </c>
      <c r="H82" s="58"/>
      <c r="I82" s="34"/>
      <c r="J82" s="34"/>
      <c r="K82" s="34"/>
      <c r="L82" s="34"/>
      <c r="M82" s="34"/>
      <c r="N82" s="34"/>
      <c r="O82" s="34"/>
      <c r="P82" s="34"/>
      <c r="Q82" s="34"/>
      <c r="R82" s="34"/>
      <c r="S82" s="34"/>
      <c r="T82" s="34"/>
      <c r="U82" s="34"/>
      <c r="V82" s="34"/>
      <c r="W82" s="34"/>
      <c r="X82" s="34"/>
      <c r="Y82" s="42"/>
      <c r="Z82" s="42"/>
    </row>
    <row r="83" spans="1:26" ht="57" customHeight="1">
      <c r="A83" s="43">
        <v>72</v>
      </c>
      <c r="B83" s="56" t="s">
        <v>204</v>
      </c>
      <c r="C83" s="63" t="s">
        <v>97</v>
      </c>
      <c r="D83" s="45" t="s">
        <v>74</v>
      </c>
      <c r="E83" s="45" t="s">
        <v>82</v>
      </c>
      <c r="F83" s="45" t="s">
        <v>76</v>
      </c>
      <c r="G83" s="64" t="s">
        <v>205</v>
      </c>
      <c r="H83" s="58"/>
      <c r="I83" s="34"/>
      <c r="J83" s="34"/>
      <c r="K83" s="34"/>
      <c r="L83" s="34"/>
      <c r="M83" s="34"/>
      <c r="N83" s="34"/>
      <c r="O83" s="34"/>
      <c r="P83" s="34"/>
      <c r="Q83" s="34"/>
      <c r="R83" s="34"/>
      <c r="S83" s="34"/>
      <c r="T83" s="34"/>
      <c r="U83" s="34"/>
      <c r="V83" s="34"/>
      <c r="W83" s="34"/>
      <c r="X83" s="34"/>
      <c r="Y83" s="42"/>
      <c r="Z83" s="42"/>
    </row>
    <row r="84" spans="1:26" ht="57" customHeight="1">
      <c r="A84" s="43">
        <v>73</v>
      </c>
      <c r="B84" s="56" t="s">
        <v>206</v>
      </c>
      <c r="C84" s="63" t="s">
        <v>131</v>
      </c>
      <c r="D84" s="45" t="s">
        <v>74</v>
      </c>
      <c r="E84" s="45" t="s">
        <v>75</v>
      </c>
      <c r="F84" s="45" t="s">
        <v>76</v>
      </c>
      <c r="G84" s="60" t="s">
        <v>207</v>
      </c>
      <c r="H84" s="58"/>
      <c r="I84" s="34"/>
      <c r="J84" s="34"/>
      <c r="K84" s="34"/>
      <c r="L84" s="34"/>
      <c r="M84" s="34"/>
      <c r="N84" s="34"/>
      <c r="O84" s="34"/>
      <c r="P84" s="34"/>
      <c r="Q84" s="34"/>
      <c r="R84" s="34"/>
      <c r="S84" s="34"/>
      <c r="T84" s="34"/>
      <c r="U84" s="34"/>
      <c r="V84" s="34"/>
      <c r="W84" s="34"/>
      <c r="X84" s="34"/>
      <c r="Y84" s="42"/>
      <c r="Z84" s="42"/>
    </row>
    <row r="85" spans="1:26" ht="57" customHeight="1">
      <c r="A85" s="43">
        <v>74</v>
      </c>
      <c r="B85" s="56" t="s">
        <v>208</v>
      </c>
      <c r="C85" s="63" t="s">
        <v>175</v>
      </c>
      <c r="D85" s="45" t="s">
        <v>74</v>
      </c>
      <c r="E85" s="45" t="s">
        <v>75</v>
      </c>
      <c r="F85" s="45" t="s">
        <v>76</v>
      </c>
      <c r="G85" s="64" t="s">
        <v>209</v>
      </c>
      <c r="H85" s="58"/>
      <c r="I85" s="34"/>
      <c r="J85" s="34"/>
      <c r="K85" s="34"/>
      <c r="L85" s="34"/>
      <c r="M85" s="34"/>
      <c r="N85" s="34"/>
      <c r="O85" s="34"/>
      <c r="P85" s="34"/>
      <c r="Q85" s="34"/>
      <c r="R85" s="34"/>
      <c r="S85" s="34"/>
      <c r="T85" s="34"/>
      <c r="U85" s="34"/>
      <c r="V85" s="34"/>
      <c r="W85" s="34"/>
      <c r="X85" s="34"/>
      <c r="Y85" s="42"/>
      <c r="Z85" s="42"/>
    </row>
    <row r="86" spans="1:26" ht="57" customHeight="1">
      <c r="A86" s="43">
        <v>75</v>
      </c>
      <c r="B86" s="56" t="s">
        <v>210</v>
      </c>
      <c r="C86" s="63" t="s">
        <v>131</v>
      </c>
      <c r="D86" s="45" t="s">
        <v>74</v>
      </c>
      <c r="E86" s="45" t="s">
        <v>75</v>
      </c>
      <c r="F86" s="45" t="s">
        <v>76</v>
      </c>
      <c r="G86" s="64" t="s">
        <v>211</v>
      </c>
      <c r="H86" s="58"/>
      <c r="I86" s="34"/>
      <c r="J86" s="34"/>
      <c r="K86" s="34"/>
      <c r="L86" s="34"/>
      <c r="M86" s="34"/>
      <c r="N86" s="34"/>
      <c r="O86" s="34"/>
      <c r="P86" s="34"/>
      <c r="Q86" s="34"/>
      <c r="R86" s="34"/>
      <c r="S86" s="34"/>
      <c r="T86" s="34"/>
      <c r="U86" s="34"/>
      <c r="V86" s="34"/>
      <c r="W86" s="34"/>
      <c r="X86" s="34"/>
      <c r="Y86" s="42"/>
      <c r="Z86" s="42"/>
    </row>
    <row r="87" spans="1:26" ht="57" customHeight="1">
      <c r="A87" s="43">
        <v>76</v>
      </c>
      <c r="B87" s="56" t="s">
        <v>212</v>
      </c>
      <c r="C87" s="63" t="s">
        <v>172</v>
      </c>
      <c r="D87" s="45" t="s">
        <v>74</v>
      </c>
      <c r="E87" s="45" t="s">
        <v>75</v>
      </c>
      <c r="F87" s="45" t="s">
        <v>76</v>
      </c>
      <c r="G87" s="64" t="s">
        <v>213</v>
      </c>
      <c r="H87" s="58"/>
      <c r="I87" s="34"/>
      <c r="J87" s="34"/>
      <c r="K87" s="34"/>
      <c r="L87" s="34"/>
      <c r="M87" s="34"/>
      <c r="N87" s="34"/>
      <c r="O87" s="34"/>
      <c r="P87" s="34"/>
      <c r="Q87" s="34"/>
      <c r="R87" s="34"/>
      <c r="S87" s="34"/>
      <c r="T87" s="34"/>
      <c r="U87" s="34"/>
      <c r="V87" s="34"/>
      <c r="W87" s="34"/>
      <c r="X87" s="34"/>
      <c r="Y87" s="42"/>
      <c r="Z87" s="42"/>
    </row>
    <row r="88" spans="1:26" ht="57" customHeight="1">
      <c r="A88" s="43">
        <v>77</v>
      </c>
      <c r="B88" s="56" t="s">
        <v>214</v>
      </c>
      <c r="C88" s="63" t="s">
        <v>131</v>
      </c>
      <c r="D88" s="45" t="s">
        <v>74</v>
      </c>
      <c r="E88" s="45" t="s">
        <v>82</v>
      </c>
      <c r="F88" s="45" t="s">
        <v>76</v>
      </c>
      <c r="G88" s="64" t="s">
        <v>215</v>
      </c>
      <c r="H88" s="58"/>
      <c r="I88" s="34"/>
      <c r="J88" s="34"/>
      <c r="K88" s="34"/>
      <c r="L88" s="34"/>
      <c r="M88" s="34"/>
      <c r="N88" s="34"/>
      <c r="O88" s="34"/>
      <c r="P88" s="34"/>
      <c r="Q88" s="34"/>
      <c r="R88" s="34"/>
      <c r="S88" s="34"/>
      <c r="T88" s="34"/>
      <c r="U88" s="34"/>
      <c r="V88" s="34"/>
      <c r="W88" s="34"/>
      <c r="X88" s="34"/>
      <c r="Y88" s="42"/>
      <c r="Z88" s="42"/>
    </row>
    <row r="89" spans="1:26" ht="57" customHeight="1">
      <c r="A89" s="43">
        <v>78</v>
      </c>
      <c r="B89" s="56" t="s">
        <v>216</v>
      </c>
      <c r="C89" s="63" t="s">
        <v>131</v>
      </c>
      <c r="D89" s="45" t="s">
        <v>74</v>
      </c>
      <c r="E89" s="45" t="s">
        <v>75</v>
      </c>
      <c r="F89" s="45" t="s">
        <v>76</v>
      </c>
      <c r="G89" s="64" t="s">
        <v>217</v>
      </c>
      <c r="H89" s="58"/>
      <c r="I89" s="34"/>
      <c r="J89" s="34"/>
      <c r="K89" s="34"/>
      <c r="L89" s="34"/>
      <c r="M89" s="34"/>
      <c r="N89" s="34"/>
      <c r="O89" s="34"/>
      <c r="P89" s="34"/>
      <c r="Q89" s="34"/>
      <c r="R89" s="34"/>
      <c r="S89" s="34"/>
      <c r="T89" s="34"/>
      <c r="U89" s="34"/>
      <c r="V89" s="34"/>
      <c r="W89" s="34"/>
      <c r="X89" s="34"/>
      <c r="Y89" s="42"/>
      <c r="Z89" s="42"/>
    </row>
    <row r="90" spans="1:26" ht="57" customHeight="1">
      <c r="A90" s="43">
        <v>79</v>
      </c>
      <c r="B90" s="56" t="s">
        <v>218</v>
      </c>
      <c r="C90" s="63" t="s">
        <v>172</v>
      </c>
      <c r="D90" s="45" t="s">
        <v>74</v>
      </c>
      <c r="E90" s="45" t="s">
        <v>75</v>
      </c>
      <c r="F90" s="45" t="s">
        <v>76</v>
      </c>
      <c r="G90" s="64" t="s">
        <v>219</v>
      </c>
      <c r="H90" s="58"/>
      <c r="I90" s="34"/>
      <c r="J90" s="34"/>
      <c r="K90" s="34"/>
      <c r="L90" s="34"/>
      <c r="M90" s="34"/>
      <c r="N90" s="34"/>
      <c r="O90" s="34"/>
      <c r="P90" s="34"/>
      <c r="Q90" s="34"/>
      <c r="R90" s="34"/>
      <c r="S90" s="34"/>
      <c r="T90" s="34"/>
      <c r="U90" s="34"/>
      <c r="V90" s="34"/>
      <c r="W90" s="34"/>
      <c r="X90" s="34"/>
      <c r="Y90" s="42"/>
      <c r="Z90" s="42"/>
    </row>
    <row r="91" spans="1:26" ht="69.75">
      <c r="A91" s="43">
        <v>80</v>
      </c>
      <c r="B91" s="56" t="s">
        <v>220</v>
      </c>
      <c r="C91" s="63" t="s">
        <v>131</v>
      </c>
      <c r="D91" s="45" t="s">
        <v>74</v>
      </c>
      <c r="E91" s="45" t="s">
        <v>82</v>
      </c>
      <c r="F91" s="45" t="s">
        <v>76</v>
      </c>
      <c r="G91" s="64" t="s">
        <v>221</v>
      </c>
      <c r="H91" s="58"/>
      <c r="I91" s="34"/>
      <c r="J91" s="34"/>
      <c r="K91" s="34"/>
      <c r="L91" s="34"/>
      <c r="M91" s="34"/>
      <c r="N91" s="34"/>
      <c r="O91" s="34"/>
      <c r="P91" s="34"/>
      <c r="Q91" s="34"/>
      <c r="R91" s="34"/>
      <c r="S91" s="34"/>
      <c r="T91" s="34"/>
      <c r="U91" s="34"/>
      <c r="V91" s="34"/>
      <c r="W91" s="34"/>
      <c r="X91" s="34"/>
      <c r="Y91" s="42"/>
      <c r="Z91" s="42"/>
    </row>
    <row r="92" spans="1:26" ht="57" customHeight="1">
      <c r="A92" s="43">
        <v>81</v>
      </c>
      <c r="B92" s="56" t="s">
        <v>222</v>
      </c>
      <c r="C92" s="63" t="s">
        <v>97</v>
      </c>
      <c r="D92" s="45" t="s">
        <v>74</v>
      </c>
      <c r="E92" s="45" t="s">
        <v>82</v>
      </c>
      <c r="F92" s="45" t="s">
        <v>76</v>
      </c>
      <c r="G92" s="64" t="s">
        <v>223</v>
      </c>
      <c r="H92" s="58"/>
      <c r="I92" s="34"/>
      <c r="J92" s="34"/>
      <c r="K92" s="34"/>
      <c r="L92" s="34"/>
      <c r="M92" s="34"/>
      <c r="N92" s="34"/>
      <c r="O92" s="34"/>
      <c r="P92" s="34"/>
      <c r="Q92" s="34"/>
      <c r="R92" s="34"/>
      <c r="S92" s="34"/>
      <c r="T92" s="34"/>
      <c r="U92" s="34"/>
      <c r="V92" s="34"/>
      <c r="W92" s="34"/>
      <c r="X92" s="34"/>
      <c r="Y92" s="42"/>
      <c r="Z92" s="42"/>
    </row>
    <row r="93" spans="1:26" ht="57" customHeight="1">
      <c r="A93" s="43">
        <v>82</v>
      </c>
      <c r="B93" s="56" t="s">
        <v>224</v>
      </c>
      <c r="C93" s="63" t="s">
        <v>97</v>
      </c>
      <c r="D93" s="45" t="s">
        <v>74</v>
      </c>
      <c r="E93" s="45" t="s">
        <v>82</v>
      </c>
      <c r="F93" s="45" t="s">
        <v>76</v>
      </c>
      <c r="G93" s="64" t="s">
        <v>223</v>
      </c>
      <c r="H93" s="58"/>
      <c r="I93" s="34"/>
      <c r="J93" s="34"/>
      <c r="K93" s="34"/>
      <c r="L93" s="34"/>
      <c r="M93" s="34"/>
      <c r="N93" s="34"/>
      <c r="O93" s="34"/>
      <c r="P93" s="34"/>
      <c r="Q93" s="34"/>
      <c r="R93" s="34"/>
      <c r="S93" s="34"/>
      <c r="T93" s="34"/>
      <c r="U93" s="34"/>
      <c r="V93" s="34"/>
      <c r="W93" s="34"/>
      <c r="X93" s="34"/>
      <c r="Y93" s="42"/>
      <c r="Z93" s="42"/>
    </row>
    <row r="94" spans="1:26" ht="60.75" customHeight="1">
      <c r="A94" s="43">
        <v>83</v>
      </c>
      <c r="B94" s="56" t="s">
        <v>225</v>
      </c>
      <c r="C94" s="63" t="s">
        <v>97</v>
      </c>
      <c r="D94" s="45" t="s">
        <v>74</v>
      </c>
      <c r="E94" s="45" t="s">
        <v>82</v>
      </c>
      <c r="F94" s="45" t="s">
        <v>76</v>
      </c>
      <c r="G94" s="45"/>
      <c r="H94" s="58"/>
      <c r="I94" s="34"/>
      <c r="J94" s="34"/>
      <c r="K94" s="34"/>
      <c r="L94" s="34"/>
      <c r="M94" s="34"/>
      <c r="N94" s="34"/>
      <c r="O94" s="34"/>
      <c r="P94" s="34"/>
      <c r="Q94" s="34"/>
      <c r="R94" s="34"/>
      <c r="S94" s="34"/>
      <c r="T94" s="34"/>
      <c r="U94" s="34"/>
      <c r="V94" s="34"/>
      <c r="W94" s="34"/>
      <c r="X94" s="34"/>
      <c r="Y94" s="42"/>
      <c r="Z94" s="42"/>
    </row>
    <row r="95" spans="1:26" ht="28.5">
      <c r="A95" s="65"/>
      <c r="B95" s="66"/>
      <c r="C95" s="67"/>
      <c r="D95" s="68"/>
      <c r="E95" s="69"/>
      <c r="F95" s="69"/>
      <c r="G95" s="69"/>
      <c r="H95" s="34"/>
      <c r="I95" s="32"/>
      <c r="J95" s="32"/>
      <c r="K95" s="32"/>
      <c r="L95" s="32"/>
      <c r="M95" s="32"/>
      <c r="N95" s="32" t="s">
        <v>226</v>
      </c>
      <c r="O95" s="32"/>
      <c r="P95" s="32"/>
      <c r="Q95" s="32"/>
      <c r="R95" s="32"/>
      <c r="S95" s="32"/>
      <c r="T95" s="32"/>
      <c r="U95" s="32"/>
      <c r="V95" s="32"/>
      <c r="W95" s="32"/>
      <c r="X95" s="32"/>
      <c r="Y95" s="42"/>
      <c r="Z95" s="42"/>
    </row>
    <row r="96" spans="1:26" ht="28.5" customHeight="1">
      <c r="A96" s="32"/>
      <c r="B96" s="70" t="s">
        <v>227</v>
      </c>
      <c r="C96" s="71"/>
      <c r="D96" s="72"/>
      <c r="E96" s="34"/>
      <c r="F96" s="34"/>
      <c r="G96" s="34"/>
      <c r="H96" s="34"/>
      <c r="I96" s="32"/>
      <c r="J96" s="32"/>
      <c r="K96" s="32"/>
      <c r="L96" s="32"/>
      <c r="M96" s="32"/>
      <c r="N96" s="32"/>
      <c r="O96" s="32"/>
      <c r="P96" s="32"/>
      <c r="Q96" s="32"/>
      <c r="R96" s="32"/>
      <c r="S96" s="32"/>
      <c r="T96" s="32"/>
      <c r="U96" s="32"/>
      <c r="V96" s="32"/>
      <c r="W96" s="32"/>
      <c r="X96" s="32"/>
      <c r="Y96" s="42"/>
      <c r="Z96" s="42"/>
    </row>
    <row r="97" spans="1:26" ht="28.5" customHeight="1">
      <c r="A97" s="32"/>
      <c r="B97" s="73" t="s">
        <v>228</v>
      </c>
      <c r="C97" s="74"/>
      <c r="D97" s="32"/>
      <c r="E97" s="34"/>
      <c r="F97" s="34"/>
      <c r="G97" s="34"/>
      <c r="H97" s="34"/>
      <c r="I97" s="32"/>
      <c r="J97" s="32"/>
      <c r="K97" s="32"/>
      <c r="L97" s="32"/>
      <c r="M97" s="32"/>
      <c r="N97" s="32"/>
      <c r="O97" s="32"/>
      <c r="P97" s="32"/>
      <c r="Q97" s="32"/>
      <c r="R97" s="32"/>
      <c r="S97" s="32"/>
      <c r="T97" s="32"/>
      <c r="U97" s="32"/>
      <c r="V97" s="32"/>
      <c r="W97" s="32"/>
      <c r="X97" s="32"/>
      <c r="Y97" s="42"/>
      <c r="Z97" s="42"/>
    </row>
    <row r="98" spans="1:26" ht="28.5" customHeight="1">
      <c r="A98" s="32"/>
      <c r="B98" s="75" t="s">
        <v>229</v>
      </c>
      <c r="C98" s="76"/>
      <c r="D98" s="77"/>
      <c r="E98" s="34"/>
      <c r="F98" s="34"/>
      <c r="G98" s="34"/>
      <c r="H98" s="34"/>
      <c r="I98" s="32"/>
      <c r="J98" s="32"/>
      <c r="K98" s="32"/>
      <c r="L98" s="32"/>
      <c r="M98" s="32"/>
      <c r="N98" s="32"/>
      <c r="O98" s="32"/>
      <c r="P98" s="32"/>
      <c r="Q98" s="32"/>
      <c r="R98" s="32"/>
      <c r="S98" s="32"/>
      <c r="T98" s="32"/>
      <c r="U98" s="32"/>
      <c r="V98" s="32"/>
      <c r="W98" s="32"/>
      <c r="X98" s="32"/>
      <c r="Y98" s="42"/>
      <c r="Z98" s="42"/>
    </row>
    <row r="99" spans="1:26" ht="28.5" customHeight="1">
      <c r="A99" s="32"/>
      <c r="B99" s="78"/>
      <c r="C99" s="38"/>
      <c r="D99" s="77"/>
      <c r="E99" s="34"/>
      <c r="F99" s="34"/>
      <c r="G99" s="34"/>
      <c r="H99" s="34"/>
      <c r="I99" s="32"/>
      <c r="J99" s="32"/>
      <c r="K99" s="32"/>
      <c r="L99" s="32"/>
      <c r="M99" s="32"/>
      <c r="N99" s="32"/>
      <c r="O99" s="32"/>
      <c r="P99" s="32"/>
      <c r="Q99" s="32"/>
      <c r="R99" s="32"/>
      <c r="S99" s="32"/>
      <c r="T99" s="32"/>
      <c r="U99" s="32"/>
      <c r="V99" s="32"/>
      <c r="W99" s="32"/>
      <c r="X99" s="32"/>
      <c r="Y99" s="42"/>
      <c r="Z99" s="42"/>
    </row>
    <row r="100" spans="1:26" ht="28.5" customHeight="1">
      <c r="A100" s="32"/>
      <c r="B100" s="78"/>
      <c r="C100" s="38"/>
      <c r="D100" s="77"/>
      <c r="E100" s="34"/>
      <c r="F100" s="34"/>
      <c r="G100" s="34"/>
      <c r="H100" s="34"/>
      <c r="I100" s="32"/>
      <c r="J100" s="32"/>
      <c r="K100" s="32"/>
      <c r="L100" s="32"/>
      <c r="M100" s="32"/>
      <c r="N100" s="32"/>
      <c r="O100" s="32"/>
      <c r="P100" s="32"/>
      <c r="Q100" s="32"/>
      <c r="R100" s="32"/>
      <c r="S100" s="32"/>
      <c r="T100" s="32"/>
      <c r="U100" s="32"/>
      <c r="V100" s="32"/>
      <c r="W100" s="32"/>
      <c r="X100" s="32"/>
      <c r="Y100" s="42"/>
      <c r="Z100" s="42"/>
    </row>
    <row r="101" spans="1:26" ht="28.5" customHeight="1">
      <c r="A101" s="32"/>
      <c r="B101" s="78"/>
      <c r="C101" s="38"/>
      <c r="D101" s="77"/>
      <c r="E101" s="34"/>
      <c r="F101" s="34"/>
      <c r="G101" s="34"/>
      <c r="H101" s="34"/>
      <c r="I101" s="32"/>
      <c r="J101" s="32"/>
      <c r="K101" s="32"/>
      <c r="L101" s="32"/>
      <c r="M101" s="32"/>
      <c r="N101" s="32"/>
      <c r="O101" s="32"/>
      <c r="P101" s="32"/>
      <c r="Q101" s="32"/>
      <c r="R101" s="32"/>
      <c r="S101" s="32"/>
      <c r="T101" s="32"/>
      <c r="U101" s="32"/>
      <c r="V101" s="32"/>
      <c r="W101" s="32"/>
      <c r="X101" s="32"/>
      <c r="Y101" s="42"/>
      <c r="Z101" s="42"/>
    </row>
    <row r="102" spans="1:26" ht="28.5" customHeight="1">
      <c r="A102" s="32"/>
      <c r="B102" s="78"/>
      <c r="C102" s="38"/>
      <c r="D102" s="77"/>
      <c r="E102" s="34"/>
      <c r="F102" s="34"/>
      <c r="G102" s="34"/>
      <c r="H102" s="34"/>
      <c r="I102" s="32"/>
      <c r="J102" s="32"/>
      <c r="K102" s="32"/>
      <c r="L102" s="32"/>
      <c r="M102" s="32"/>
      <c r="N102" s="32"/>
      <c r="O102" s="32"/>
      <c r="P102" s="32"/>
      <c r="Q102" s="32"/>
      <c r="R102" s="32"/>
      <c r="S102" s="32"/>
      <c r="T102" s="32"/>
      <c r="U102" s="32"/>
      <c r="V102" s="32"/>
      <c r="W102" s="32"/>
      <c r="X102" s="32"/>
      <c r="Y102" s="42"/>
      <c r="Z102" s="42"/>
    </row>
    <row r="103" spans="1:26" ht="28.5" customHeight="1">
      <c r="A103" s="32"/>
      <c r="B103" s="78"/>
      <c r="C103" s="38"/>
      <c r="D103" s="77"/>
      <c r="E103" s="34"/>
      <c r="F103" s="34"/>
      <c r="G103" s="34"/>
      <c r="H103" s="34"/>
      <c r="I103" s="32"/>
      <c r="J103" s="32"/>
      <c r="K103" s="32"/>
      <c r="L103" s="32"/>
      <c r="M103" s="32"/>
      <c r="N103" s="32"/>
      <c r="O103" s="32"/>
      <c r="P103" s="32"/>
      <c r="Q103" s="32"/>
      <c r="R103" s="32"/>
      <c r="S103" s="32"/>
      <c r="T103" s="32"/>
      <c r="U103" s="32"/>
      <c r="V103" s="32"/>
      <c r="W103" s="32"/>
      <c r="X103" s="32"/>
      <c r="Y103" s="42"/>
      <c r="Z103" s="42"/>
    </row>
    <row r="104" spans="1:26" ht="28.5" customHeight="1">
      <c r="A104" s="79"/>
      <c r="B104" s="80"/>
      <c r="C104" s="81"/>
      <c r="D104" s="82"/>
      <c r="E104" s="83"/>
      <c r="F104" s="83"/>
      <c r="G104" s="83"/>
      <c r="H104" s="83"/>
      <c r="I104" s="79"/>
      <c r="J104" s="79"/>
      <c r="K104" s="79"/>
      <c r="L104" s="79"/>
      <c r="M104" s="79"/>
      <c r="N104" s="79"/>
      <c r="O104" s="79"/>
      <c r="P104" s="79"/>
      <c r="Q104" s="79"/>
      <c r="R104" s="79"/>
      <c r="S104" s="79"/>
      <c r="T104" s="79"/>
      <c r="U104" s="79"/>
      <c r="V104" s="79"/>
      <c r="W104" s="79"/>
      <c r="X104" s="79"/>
      <c r="Y104" s="84"/>
      <c r="Z104" s="84"/>
    </row>
    <row r="105" spans="1:26" ht="28.5" customHeight="1">
      <c r="A105" s="32"/>
      <c r="B105" s="78"/>
      <c r="C105" s="38"/>
      <c r="D105" s="77"/>
      <c r="E105" s="34"/>
      <c r="F105" s="34"/>
      <c r="G105" s="34"/>
      <c r="H105" s="34"/>
      <c r="I105" s="32"/>
      <c r="J105" s="32"/>
      <c r="K105" s="32"/>
      <c r="L105" s="32"/>
      <c r="M105" s="32"/>
      <c r="N105" s="32"/>
      <c r="O105" s="32"/>
      <c r="P105" s="32"/>
      <c r="Q105" s="32"/>
      <c r="R105" s="32"/>
      <c r="S105" s="32"/>
      <c r="T105" s="32"/>
      <c r="U105" s="32"/>
      <c r="V105" s="32"/>
      <c r="W105" s="32"/>
      <c r="X105" s="32"/>
      <c r="Y105" s="42"/>
      <c r="Z105" s="42"/>
    </row>
    <row r="106" spans="1:26" ht="28.5" customHeight="1">
      <c r="A106" s="32"/>
      <c r="B106" s="33"/>
      <c r="C106" s="38"/>
      <c r="D106" s="38"/>
      <c r="E106" s="38"/>
      <c r="F106" s="32"/>
      <c r="G106" s="34"/>
      <c r="H106" s="34"/>
      <c r="I106" s="34"/>
      <c r="J106" s="34"/>
      <c r="K106" s="32"/>
      <c r="L106" s="32"/>
      <c r="M106" s="32"/>
      <c r="N106" s="32"/>
      <c r="O106" s="32"/>
      <c r="P106" s="32"/>
      <c r="Q106" s="32"/>
      <c r="R106" s="32"/>
      <c r="S106" s="32"/>
      <c r="T106" s="32"/>
      <c r="U106" s="32"/>
      <c r="V106" s="32"/>
      <c r="W106" s="32"/>
      <c r="X106" s="32"/>
      <c r="Y106" s="32"/>
      <c r="Z106" s="32"/>
    </row>
    <row r="107" spans="1:26" ht="28.5" customHeight="1">
      <c r="A107" s="32"/>
      <c r="B107" s="337" t="s">
        <v>230</v>
      </c>
      <c r="C107" s="338"/>
      <c r="D107" s="314"/>
      <c r="E107" s="38"/>
      <c r="F107" s="32"/>
      <c r="G107" s="34"/>
      <c r="H107" s="34"/>
      <c r="I107" s="34"/>
      <c r="J107" s="34"/>
      <c r="K107" s="32"/>
      <c r="L107" s="32"/>
      <c r="M107" s="32"/>
      <c r="N107" s="32"/>
      <c r="O107" s="32"/>
      <c r="P107" s="32"/>
      <c r="Q107" s="32"/>
      <c r="R107" s="32"/>
      <c r="S107" s="32"/>
      <c r="T107" s="32"/>
      <c r="U107" s="32"/>
      <c r="V107" s="32"/>
      <c r="W107" s="32"/>
      <c r="X107" s="32"/>
      <c r="Y107" s="32"/>
      <c r="Z107" s="32"/>
    </row>
    <row r="108" spans="1:26" ht="28.5" customHeight="1">
      <c r="A108" s="32"/>
      <c r="B108" s="339"/>
      <c r="C108" s="328"/>
      <c r="D108" s="340"/>
      <c r="E108" s="38"/>
      <c r="F108" s="32"/>
      <c r="G108" s="34"/>
      <c r="H108" s="34"/>
      <c r="I108" s="34"/>
      <c r="J108" s="34"/>
      <c r="K108" s="32"/>
      <c r="L108" s="32"/>
      <c r="M108" s="32"/>
      <c r="N108" s="32"/>
      <c r="O108" s="32"/>
      <c r="P108" s="32"/>
      <c r="Q108" s="32"/>
      <c r="R108" s="32"/>
      <c r="S108" s="32"/>
      <c r="T108" s="32"/>
      <c r="U108" s="32"/>
      <c r="V108" s="32"/>
      <c r="W108" s="32"/>
      <c r="X108" s="32"/>
      <c r="Y108" s="32"/>
      <c r="Z108" s="32"/>
    </row>
    <row r="109" spans="1:26" ht="28.5" customHeight="1">
      <c r="A109" s="32"/>
      <c r="B109" s="315"/>
      <c r="C109" s="341"/>
      <c r="D109" s="316"/>
      <c r="E109" s="38"/>
      <c r="F109" s="32"/>
      <c r="G109" s="34"/>
      <c r="H109" s="34"/>
      <c r="I109" s="34"/>
      <c r="J109" s="34"/>
      <c r="K109" s="32"/>
      <c r="L109" s="32"/>
      <c r="M109" s="32"/>
      <c r="N109" s="32"/>
      <c r="O109" s="32"/>
      <c r="P109" s="32"/>
      <c r="Q109" s="32"/>
      <c r="R109" s="32"/>
      <c r="S109" s="32"/>
      <c r="T109" s="32"/>
      <c r="U109" s="32"/>
      <c r="V109" s="32"/>
      <c r="W109" s="32"/>
      <c r="X109" s="32"/>
      <c r="Y109" s="32"/>
      <c r="Z109" s="32"/>
    </row>
    <row r="110" spans="1:26" ht="28.5" customHeight="1">
      <c r="A110" s="32"/>
      <c r="B110" s="85"/>
      <c r="C110" s="86"/>
      <c r="D110" s="86"/>
      <c r="E110" s="38"/>
      <c r="F110" s="32"/>
      <c r="G110" s="34"/>
      <c r="H110" s="34"/>
      <c r="I110" s="34"/>
      <c r="J110" s="34"/>
      <c r="K110" s="32"/>
      <c r="L110" s="32"/>
      <c r="M110" s="32"/>
      <c r="N110" s="32"/>
      <c r="O110" s="32"/>
      <c r="P110" s="32"/>
      <c r="Q110" s="32"/>
      <c r="R110" s="32"/>
      <c r="S110" s="32"/>
      <c r="T110" s="32"/>
      <c r="U110" s="32"/>
      <c r="V110" s="32"/>
      <c r="W110" s="32"/>
      <c r="X110" s="32"/>
      <c r="Y110" s="32"/>
      <c r="Z110" s="32"/>
    </row>
    <row r="111" spans="1:26" ht="28.5" customHeight="1">
      <c r="A111" s="32"/>
      <c r="B111" s="85"/>
      <c r="C111" s="86"/>
      <c r="D111" s="86"/>
      <c r="E111" s="38"/>
      <c r="F111" s="32"/>
      <c r="G111" s="34"/>
      <c r="H111" s="34"/>
      <c r="I111" s="34"/>
      <c r="J111" s="34"/>
      <c r="K111" s="32"/>
      <c r="L111" s="32"/>
      <c r="M111" s="32"/>
      <c r="N111" s="32"/>
      <c r="O111" s="32"/>
      <c r="P111" s="32"/>
      <c r="Q111" s="32"/>
      <c r="R111" s="32"/>
      <c r="S111" s="32"/>
      <c r="T111" s="32"/>
      <c r="U111" s="32"/>
      <c r="V111" s="32"/>
      <c r="W111" s="32"/>
      <c r="X111" s="32"/>
      <c r="Y111" s="32"/>
      <c r="Z111" s="32"/>
    </row>
    <row r="112" spans="1:26" ht="28.5" customHeight="1">
      <c r="A112" s="32"/>
      <c r="B112" s="85"/>
      <c r="C112" s="86"/>
      <c r="D112" s="86"/>
      <c r="E112" s="38"/>
      <c r="F112" s="32"/>
      <c r="G112" s="34"/>
      <c r="H112" s="34"/>
      <c r="I112" s="34"/>
      <c r="J112" s="34"/>
      <c r="K112" s="32"/>
      <c r="L112" s="32"/>
      <c r="M112" s="32"/>
      <c r="N112" s="32"/>
      <c r="O112" s="32"/>
      <c r="P112" s="32"/>
      <c r="Q112" s="32"/>
      <c r="R112" s="32"/>
      <c r="S112" s="32"/>
      <c r="T112" s="32"/>
      <c r="U112" s="32"/>
      <c r="V112" s="32"/>
      <c r="W112" s="32"/>
      <c r="X112" s="32"/>
      <c r="Y112" s="32"/>
      <c r="Z112" s="32"/>
    </row>
    <row r="113" spans="1:26" ht="33.75" customHeight="1">
      <c r="A113" s="32"/>
      <c r="B113" s="87"/>
      <c r="C113" s="88"/>
      <c r="D113" s="38"/>
      <c r="E113" s="38"/>
      <c r="F113" s="32"/>
      <c r="G113" s="34"/>
      <c r="H113" s="34"/>
      <c r="I113" s="34"/>
      <c r="J113" s="34"/>
      <c r="K113" s="32"/>
      <c r="L113" s="32"/>
      <c r="M113" s="32"/>
      <c r="N113" s="32"/>
      <c r="O113" s="32"/>
      <c r="P113" s="32"/>
      <c r="Q113" s="32"/>
      <c r="R113" s="32"/>
      <c r="S113" s="32"/>
      <c r="T113" s="32"/>
      <c r="U113" s="32"/>
      <c r="V113" s="32"/>
      <c r="W113" s="32"/>
      <c r="X113" s="32"/>
      <c r="Y113" s="32"/>
      <c r="Z113" s="32"/>
    </row>
    <row r="114" spans="1:26" ht="33.75" customHeight="1">
      <c r="A114" s="32"/>
      <c r="B114" s="342" t="s">
        <v>231</v>
      </c>
      <c r="C114" s="324"/>
      <c r="D114" s="301"/>
      <c r="E114" s="38"/>
      <c r="F114" s="32"/>
      <c r="G114" s="34"/>
      <c r="H114" s="34"/>
      <c r="I114" s="34"/>
      <c r="J114" s="34"/>
      <c r="K114" s="32"/>
      <c r="L114" s="32"/>
      <c r="M114" s="32"/>
      <c r="N114" s="32"/>
      <c r="O114" s="32"/>
      <c r="P114" s="32"/>
      <c r="Q114" s="32"/>
      <c r="R114" s="32"/>
      <c r="S114" s="32"/>
      <c r="T114" s="32"/>
      <c r="U114" s="32"/>
      <c r="V114" s="32"/>
      <c r="W114" s="32"/>
      <c r="X114" s="32"/>
      <c r="Y114" s="32"/>
      <c r="Z114" s="32"/>
    </row>
    <row r="115" spans="1:26" ht="33.75" customHeight="1">
      <c r="A115" s="32"/>
      <c r="B115" s="89"/>
      <c r="C115" s="90"/>
      <c r="D115" s="38"/>
      <c r="E115" s="38"/>
      <c r="F115" s="32"/>
      <c r="G115" s="34"/>
      <c r="H115" s="34"/>
      <c r="I115" s="34"/>
      <c r="J115" s="34"/>
      <c r="K115" s="32"/>
      <c r="L115" s="32"/>
      <c r="M115" s="32"/>
      <c r="N115" s="32"/>
      <c r="O115" s="32"/>
      <c r="P115" s="32"/>
      <c r="Q115" s="32"/>
      <c r="R115" s="32"/>
      <c r="S115" s="32"/>
      <c r="T115" s="32"/>
      <c r="U115" s="32"/>
      <c r="V115" s="32"/>
      <c r="W115" s="32"/>
      <c r="X115" s="32"/>
      <c r="Y115" s="32"/>
      <c r="Z115" s="32"/>
    </row>
    <row r="116" spans="1:26" ht="33.75" customHeight="1">
      <c r="A116" s="32"/>
      <c r="B116" s="322" t="s">
        <v>232</v>
      </c>
      <c r="C116" s="301"/>
      <c r="D116" s="32"/>
      <c r="E116" s="38"/>
      <c r="F116" s="32"/>
      <c r="G116" s="34"/>
      <c r="H116" s="34"/>
      <c r="I116" s="34"/>
      <c r="J116" s="34"/>
      <c r="K116" s="32"/>
      <c r="L116" s="32"/>
      <c r="M116" s="32"/>
      <c r="N116" s="32"/>
      <c r="O116" s="32"/>
      <c r="P116" s="32"/>
      <c r="Q116" s="32"/>
      <c r="R116" s="32"/>
      <c r="S116" s="32"/>
      <c r="T116" s="32"/>
      <c r="U116" s="32"/>
      <c r="V116" s="32"/>
      <c r="W116" s="32"/>
      <c r="X116" s="32"/>
      <c r="Y116" s="32"/>
      <c r="Z116" s="32"/>
    </row>
    <row r="117" spans="1:26" ht="33.75" customHeight="1">
      <c r="A117" s="32"/>
      <c r="B117" s="91" t="s">
        <v>233</v>
      </c>
      <c r="C117" s="88"/>
      <c r="D117" s="38"/>
      <c r="E117" s="38"/>
      <c r="F117" s="32"/>
      <c r="G117" s="34"/>
      <c r="H117" s="34"/>
      <c r="I117" s="34"/>
      <c r="J117" s="34"/>
      <c r="K117" s="32"/>
      <c r="L117" s="32"/>
      <c r="M117" s="32"/>
      <c r="N117" s="32"/>
      <c r="O117" s="32"/>
      <c r="P117" s="32"/>
      <c r="Q117" s="32"/>
      <c r="R117" s="32"/>
      <c r="S117" s="32"/>
      <c r="T117" s="32"/>
      <c r="U117" s="32"/>
      <c r="V117" s="32"/>
      <c r="W117" s="32"/>
      <c r="X117" s="32"/>
      <c r="Y117" s="32"/>
      <c r="Z117" s="32"/>
    </row>
    <row r="118" spans="1:26" ht="33.75" customHeight="1">
      <c r="A118" s="32"/>
      <c r="B118" s="91" t="s">
        <v>234</v>
      </c>
      <c r="C118" s="88"/>
      <c r="D118" s="38"/>
      <c r="E118" s="38"/>
      <c r="F118" s="32"/>
      <c r="G118" s="34"/>
      <c r="H118" s="34"/>
      <c r="I118" s="34"/>
      <c r="J118" s="34"/>
      <c r="K118" s="32"/>
      <c r="L118" s="32"/>
      <c r="M118" s="32"/>
      <c r="N118" s="32"/>
      <c r="O118" s="32"/>
      <c r="P118" s="32"/>
      <c r="Q118" s="32"/>
      <c r="R118" s="32"/>
      <c r="S118" s="32"/>
      <c r="T118" s="32"/>
      <c r="U118" s="32"/>
      <c r="V118" s="32"/>
      <c r="W118" s="32"/>
      <c r="X118" s="32"/>
      <c r="Y118" s="32"/>
      <c r="Z118" s="32"/>
    </row>
    <row r="119" spans="1:26" ht="33.75" customHeight="1">
      <c r="A119" s="32"/>
      <c r="B119" s="92" t="s">
        <v>235</v>
      </c>
      <c r="C119" s="88"/>
      <c r="D119" s="38"/>
      <c r="E119" s="38"/>
      <c r="F119" s="32"/>
      <c r="G119" s="34"/>
      <c r="H119" s="34"/>
      <c r="I119" s="34"/>
      <c r="J119" s="34"/>
      <c r="K119" s="32"/>
      <c r="L119" s="32"/>
      <c r="M119" s="32"/>
      <c r="N119" s="32"/>
      <c r="O119" s="32"/>
      <c r="P119" s="32"/>
      <c r="Q119" s="32"/>
      <c r="R119" s="32"/>
      <c r="S119" s="32"/>
      <c r="T119" s="32"/>
      <c r="U119" s="32"/>
      <c r="V119" s="32"/>
      <c r="W119" s="32"/>
      <c r="X119" s="32"/>
      <c r="Y119" s="32"/>
      <c r="Z119" s="32"/>
    </row>
    <row r="120" spans="1:26" ht="33.75" customHeight="1">
      <c r="A120" s="32"/>
      <c r="B120" s="91" t="s">
        <v>236</v>
      </c>
      <c r="C120" s="88"/>
      <c r="D120" s="38"/>
      <c r="E120" s="38"/>
      <c r="F120" s="32"/>
      <c r="G120" s="34"/>
      <c r="H120" s="34"/>
      <c r="I120" s="34"/>
      <c r="J120" s="34"/>
      <c r="K120" s="32"/>
      <c r="L120" s="32"/>
      <c r="M120" s="32"/>
      <c r="N120" s="32"/>
      <c r="O120" s="32"/>
      <c r="P120" s="32"/>
      <c r="Q120" s="32"/>
      <c r="R120" s="32"/>
      <c r="S120" s="32"/>
      <c r="T120" s="32"/>
      <c r="U120" s="32"/>
      <c r="V120" s="32"/>
      <c r="W120" s="32"/>
      <c r="X120" s="32"/>
      <c r="Y120" s="32"/>
      <c r="Z120" s="32"/>
    </row>
    <row r="121" spans="1:26" ht="33.75" customHeight="1">
      <c r="A121" s="32"/>
      <c r="B121" s="92" t="s">
        <v>237</v>
      </c>
      <c r="C121" s="88"/>
      <c r="D121" s="38"/>
      <c r="E121" s="38"/>
      <c r="F121" s="32"/>
      <c r="G121" s="34"/>
      <c r="H121" s="34"/>
      <c r="I121" s="34"/>
      <c r="J121" s="34"/>
      <c r="K121" s="32"/>
      <c r="L121" s="32"/>
      <c r="M121" s="32"/>
      <c r="N121" s="32"/>
      <c r="O121" s="32"/>
      <c r="P121" s="32"/>
      <c r="Q121" s="32"/>
      <c r="R121" s="32"/>
      <c r="S121" s="32"/>
      <c r="T121" s="32"/>
      <c r="U121" s="32"/>
      <c r="V121" s="32"/>
      <c r="W121" s="32"/>
      <c r="X121" s="32"/>
      <c r="Y121" s="32"/>
      <c r="Z121" s="32"/>
    </row>
    <row r="122" spans="1:26" ht="33.75" customHeight="1">
      <c r="A122" s="32"/>
      <c r="B122" s="93" t="s">
        <v>238</v>
      </c>
      <c r="C122" s="88"/>
      <c r="D122" s="38"/>
      <c r="E122" s="38"/>
      <c r="F122" s="32"/>
      <c r="G122" s="34"/>
      <c r="H122" s="34"/>
      <c r="I122" s="34"/>
      <c r="J122" s="34"/>
      <c r="K122" s="32"/>
      <c r="L122" s="32"/>
      <c r="M122" s="32"/>
      <c r="N122" s="32"/>
      <c r="O122" s="32"/>
      <c r="P122" s="32"/>
      <c r="Q122" s="32"/>
      <c r="R122" s="32"/>
      <c r="S122" s="32"/>
      <c r="T122" s="32"/>
      <c r="U122" s="32"/>
      <c r="V122" s="32"/>
      <c r="W122" s="32"/>
      <c r="X122" s="32"/>
      <c r="Y122" s="32"/>
      <c r="Z122" s="32"/>
    </row>
    <row r="123" spans="1:26" ht="33.75" customHeight="1">
      <c r="A123" s="32"/>
      <c r="B123" s="93" t="s">
        <v>239</v>
      </c>
      <c r="C123" s="88"/>
      <c r="D123" s="38"/>
      <c r="E123" s="38"/>
      <c r="F123" s="32"/>
      <c r="G123" s="34"/>
      <c r="H123" s="34"/>
      <c r="I123" s="34"/>
      <c r="J123" s="34"/>
      <c r="K123" s="32"/>
      <c r="L123" s="32"/>
      <c r="M123" s="32"/>
      <c r="N123" s="32"/>
      <c r="O123" s="32"/>
      <c r="P123" s="32"/>
      <c r="Q123" s="32"/>
      <c r="R123" s="32"/>
      <c r="S123" s="32"/>
      <c r="T123" s="32"/>
      <c r="U123" s="32"/>
      <c r="V123" s="32"/>
      <c r="W123" s="32"/>
      <c r="X123" s="32"/>
      <c r="Y123" s="32"/>
      <c r="Z123" s="32"/>
    </row>
    <row r="124" spans="1:26" ht="33.75" customHeight="1">
      <c r="A124" s="32"/>
      <c r="B124" s="93" t="s">
        <v>240</v>
      </c>
      <c r="C124" s="88"/>
      <c r="D124" s="38"/>
      <c r="E124" s="38"/>
      <c r="F124" s="32"/>
      <c r="G124" s="34"/>
      <c r="H124" s="34"/>
      <c r="I124" s="34"/>
      <c r="J124" s="34"/>
      <c r="K124" s="32"/>
      <c r="L124" s="32"/>
      <c r="M124" s="32"/>
      <c r="N124" s="32"/>
      <c r="O124" s="32"/>
      <c r="P124" s="32"/>
      <c r="Q124" s="32"/>
      <c r="R124" s="32"/>
      <c r="S124" s="32"/>
      <c r="T124" s="32"/>
      <c r="U124" s="32"/>
      <c r="V124" s="32"/>
      <c r="W124" s="32"/>
      <c r="X124" s="32"/>
      <c r="Y124" s="32"/>
      <c r="Z124" s="32"/>
    </row>
    <row r="125" spans="1:26" ht="33.75" customHeight="1">
      <c r="A125" s="32"/>
      <c r="B125" s="93" t="s">
        <v>241</v>
      </c>
      <c r="C125" s="88"/>
      <c r="D125" s="38"/>
      <c r="E125" s="38"/>
      <c r="F125" s="32"/>
      <c r="G125" s="34"/>
      <c r="H125" s="34"/>
      <c r="I125" s="34"/>
      <c r="J125" s="34"/>
      <c r="K125" s="32"/>
      <c r="L125" s="32"/>
      <c r="M125" s="32"/>
      <c r="N125" s="32"/>
      <c r="O125" s="32"/>
      <c r="P125" s="32"/>
      <c r="Q125" s="32"/>
      <c r="R125" s="32"/>
      <c r="S125" s="32"/>
      <c r="T125" s="32"/>
      <c r="U125" s="32"/>
      <c r="V125" s="32"/>
      <c r="W125" s="32"/>
      <c r="X125" s="32"/>
      <c r="Y125" s="32"/>
      <c r="Z125" s="32"/>
    </row>
    <row r="126" spans="1:26" ht="33.75" customHeight="1">
      <c r="A126" s="32"/>
      <c r="B126" s="93" t="s">
        <v>242</v>
      </c>
      <c r="C126" s="88"/>
      <c r="D126" s="38"/>
      <c r="E126" s="38"/>
      <c r="F126" s="32"/>
      <c r="G126" s="34"/>
      <c r="H126" s="34"/>
      <c r="I126" s="34"/>
      <c r="J126" s="34"/>
      <c r="K126" s="32"/>
      <c r="L126" s="32"/>
      <c r="M126" s="32"/>
      <c r="N126" s="32"/>
      <c r="O126" s="32"/>
      <c r="P126" s="32"/>
      <c r="Q126" s="32"/>
      <c r="R126" s="32"/>
      <c r="S126" s="32"/>
      <c r="T126" s="32"/>
      <c r="U126" s="32"/>
      <c r="V126" s="32"/>
      <c r="W126" s="32"/>
      <c r="X126" s="32"/>
      <c r="Y126" s="32"/>
      <c r="Z126" s="32"/>
    </row>
    <row r="127" spans="1:26" ht="33.75" customHeight="1">
      <c r="A127" s="32"/>
      <c r="B127" s="93" t="s">
        <v>243</v>
      </c>
      <c r="C127" s="88"/>
      <c r="D127" s="38"/>
      <c r="E127" s="38"/>
      <c r="F127" s="32"/>
      <c r="G127" s="34"/>
      <c r="H127" s="34"/>
      <c r="I127" s="34"/>
      <c r="J127" s="34"/>
      <c r="K127" s="32"/>
      <c r="L127" s="32"/>
      <c r="M127" s="32"/>
      <c r="N127" s="32"/>
      <c r="O127" s="32"/>
      <c r="P127" s="32"/>
      <c r="Q127" s="32"/>
      <c r="R127" s="32"/>
      <c r="S127" s="32"/>
      <c r="T127" s="32"/>
      <c r="U127" s="32"/>
      <c r="V127" s="32"/>
      <c r="W127" s="32"/>
      <c r="X127" s="32"/>
      <c r="Y127" s="32"/>
      <c r="Z127" s="32"/>
    </row>
    <row r="128" spans="1:26" ht="33.75" customHeight="1">
      <c r="A128" s="32"/>
      <c r="B128" s="93" t="s">
        <v>244</v>
      </c>
      <c r="C128" s="88"/>
      <c r="D128" s="38"/>
      <c r="E128" s="38"/>
      <c r="F128" s="32"/>
      <c r="G128" s="34"/>
      <c r="H128" s="34"/>
      <c r="I128" s="34"/>
      <c r="J128" s="34"/>
      <c r="K128" s="32"/>
      <c r="L128" s="32"/>
      <c r="M128" s="32"/>
      <c r="N128" s="32"/>
      <c r="O128" s="32"/>
      <c r="P128" s="32"/>
      <c r="Q128" s="32"/>
      <c r="R128" s="32"/>
      <c r="S128" s="32"/>
      <c r="T128" s="32"/>
      <c r="U128" s="32"/>
      <c r="V128" s="32"/>
      <c r="W128" s="32"/>
      <c r="X128" s="32"/>
      <c r="Y128" s="32"/>
      <c r="Z128" s="32"/>
    </row>
    <row r="129" spans="1:26" ht="33.75" customHeight="1">
      <c r="A129" s="32"/>
      <c r="B129" s="93" t="s">
        <v>245</v>
      </c>
      <c r="C129" s="88"/>
      <c r="D129" s="38"/>
      <c r="E129" s="38"/>
      <c r="F129" s="32"/>
      <c r="G129" s="34"/>
      <c r="H129" s="34"/>
      <c r="I129" s="34"/>
      <c r="J129" s="34"/>
      <c r="K129" s="32"/>
      <c r="L129" s="32"/>
      <c r="M129" s="32"/>
      <c r="N129" s="32"/>
      <c r="O129" s="32"/>
      <c r="P129" s="32"/>
      <c r="Q129" s="32"/>
      <c r="R129" s="32"/>
      <c r="S129" s="32"/>
      <c r="T129" s="32"/>
      <c r="U129" s="32"/>
      <c r="V129" s="32"/>
      <c r="W129" s="32"/>
      <c r="X129" s="32"/>
      <c r="Y129" s="32"/>
      <c r="Z129" s="32"/>
    </row>
    <row r="130" spans="1:26" ht="33.75" customHeight="1">
      <c r="A130" s="32"/>
      <c r="B130" s="93" t="s">
        <v>246</v>
      </c>
      <c r="C130" s="88"/>
      <c r="D130" s="38"/>
      <c r="E130" s="38"/>
      <c r="F130" s="32"/>
      <c r="G130" s="34"/>
      <c r="H130" s="34"/>
      <c r="I130" s="34"/>
      <c r="J130" s="34"/>
      <c r="K130" s="32"/>
      <c r="L130" s="32"/>
      <c r="M130" s="32"/>
      <c r="N130" s="32"/>
      <c r="O130" s="32"/>
      <c r="P130" s="32"/>
      <c r="Q130" s="32"/>
      <c r="R130" s="32"/>
      <c r="S130" s="32"/>
      <c r="T130" s="32"/>
      <c r="U130" s="32"/>
      <c r="V130" s="32"/>
      <c r="W130" s="32"/>
      <c r="X130" s="32"/>
      <c r="Y130" s="32"/>
      <c r="Z130" s="32"/>
    </row>
    <row r="131" spans="1:26" ht="33.75" customHeight="1">
      <c r="A131" s="32"/>
      <c r="B131" s="93" t="s">
        <v>247</v>
      </c>
      <c r="C131" s="88"/>
      <c r="D131" s="38"/>
      <c r="E131" s="38"/>
      <c r="F131" s="32"/>
      <c r="G131" s="34"/>
      <c r="H131" s="34"/>
      <c r="I131" s="34"/>
      <c r="J131" s="34"/>
      <c r="K131" s="32"/>
      <c r="L131" s="32"/>
      <c r="M131" s="32"/>
      <c r="N131" s="32"/>
      <c r="O131" s="32"/>
      <c r="P131" s="32"/>
      <c r="Q131" s="32"/>
      <c r="R131" s="32"/>
      <c r="S131" s="32"/>
      <c r="T131" s="32"/>
      <c r="U131" s="32"/>
      <c r="V131" s="32"/>
      <c r="W131" s="32"/>
      <c r="X131" s="32"/>
      <c r="Y131" s="32"/>
      <c r="Z131" s="32"/>
    </row>
    <row r="132" spans="1:26" ht="33.75" customHeight="1">
      <c r="A132" s="32"/>
      <c r="B132" s="93" t="s">
        <v>248</v>
      </c>
      <c r="C132" s="88"/>
      <c r="D132" s="38"/>
      <c r="E132" s="38"/>
      <c r="F132" s="32"/>
      <c r="G132" s="34"/>
      <c r="H132" s="34"/>
      <c r="I132" s="34"/>
      <c r="J132" s="34"/>
      <c r="K132" s="32"/>
      <c r="L132" s="32"/>
      <c r="M132" s="32"/>
      <c r="N132" s="32"/>
      <c r="O132" s="32"/>
      <c r="P132" s="32"/>
      <c r="Q132" s="32"/>
      <c r="R132" s="32"/>
      <c r="S132" s="32"/>
      <c r="T132" s="32"/>
      <c r="U132" s="32"/>
      <c r="V132" s="32"/>
      <c r="W132" s="32"/>
      <c r="X132" s="32"/>
      <c r="Y132" s="32"/>
      <c r="Z132" s="32"/>
    </row>
    <row r="133" spans="1:26" ht="33.75" customHeight="1">
      <c r="A133" s="32"/>
      <c r="B133" s="93" t="s">
        <v>249</v>
      </c>
      <c r="C133" s="88"/>
      <c r="D133" s="38"/>
      <c r="E133" s="38"/>
      <c r="F133" s="32"/>
      <c r="G133" s="34"/>
      <c r="H133" s="34"/>
      <c r="I133" s="34"/>
      <c r="J133" s="34"/>
      <c r="K133" s="32"/>
      <c r="L133" s="32"/>
      <c r="M133" s="32"/>
      <c r="N133" s="32"/>
      <c r="O133" s="32"/>
      <c r="P133" s="32"/>
      <c r="Q133" s="32"/>
      <c r="R133" s="32"/>
      <c r="S133" s="32"/>
      <c r="T133" s="32"/>
      <c r="U133" s="32"/>
      <c r="V133" s="32"/>
      <c r="W133" s="32"/>
      <c r="X133" s="32"/>
      <c r="Y133" s="32"/>
      <c r="Z133" s="32"/>
    </row>
    <row r="134" spans="1:26" ht="33.75" customHeight="1">
      <c r="A134" s="32"/>
      <c r="B134" s="93" t="s">
        <v>250</v>
      </c>
      <c r="C134" s="88"/>
      <c r="D134" s="38"/>
      <c r="E134" s="38"/>
      <c r="F134" s="32"/>
      <c r="G134" s="34"/>
      <c r="H134" s="34"/>
      <c r="I134" s="34"/>
      <c r="J134" s="34"/>
      <c r="K134" s="32"/>
      <c r="L134" s="32"/>
      <c r="M134" s="32"/>
      <c r="N134" s="32"/>
      <c r="O134" s="32"/>
      <c r="P134" s="32"/>
      <c r="Q134" s="32"/>
      <c r="R134" s="32"/>
      <c r="S134" s="32"/>
      <c r="T134" s="32"/>
      <c r="U134" s="32"/>
      <c r="V134" s="32"/>
      <c r="W134" s="32"/>
      <c r="X134" s="32"/>
      <c r="Y134" s="32"/>
      <c r="Z134" s="32"/>
    </row>
    <row r="135" spans="1:26" ht="33.75" customHeight="1">
      <c r="A135" s="32"/>
      <c r="B135" s="93" t="s">
        <v>251</v>
      </c>
      <c r="C135" s="88"/>
      <c r="D135" s="38"/>
      <c r="E135" s="38"/>
      <c r="F135" s="32"/>
      <c r="G135" s="34"/>
      <c r="H135" s="34"/>
      <c r="I135" s="34"/>
      <c r="J135" s="34"/>
      <c r="K135" s="32"/>
      <c r="L135" s="32"/>
      <c r="M135" s="32"/>
      <c r="N135" s="32"/>
      <c r="O135" s="32"/>
      <c r="P135" s="32"/>
      <c r="Q135" s="32"/>
      <c r="R135" s="32"/>
      <c r="S135" s="32"/>
      <c r="T135" s="32"/>
      <c r="U135" s="32"/>
      <c r="V135" s="32"/>
      <c r="W135" s="32"/>
      <c r="X135" s="32"/>
      <c r="Y135" s="32"/>
      <c r="Z135" s="32"/>
    </row>
    <row r="136" spans="1:26" ht="33.75" customHeight="1">
      <c r="A136" s="32"/>
      <c r="B136" s="93" t="s">
        <v>252</v>
      </c>
      <c r="C136" s="88"/>
      <c r="D136" s="38"/>
      <c r="E136" s="38"/>
      <c r="F136" s="32"/>
      <c r="G136" s="34"/>
      <c r="H136" s="34"/>
      <c r="I136" s="34"/>
      <c r="J136" s="34"/>
      <c r="K136" s="32"/>
      <c r="L136" s="32"/>
      <c r="M136" s="32"/>
      <c r="N136" s="32"/>
      <c r="O136" s="32"/>
      <c r="P136" s="32"/>
      <c r="Q136" s="32"/>
      <c r="R136" s="32"/>
      <c r="S136" s="32"/>
      <c r="T136" s="32"/>
      <c r="U136" s="32"/>
      <c r="V136" s="32"/>
      <c r="W136" s="32"/>
      <c r="X136" s="32"/>
      <c r="Y136" s="32"/>
      <c r="Z136" s="32"/>
    </row>
    <row r="137" spans="1:26" ht="33.75" customHeight="1">
      <c r="A137" s="32"/>
      <c r="B137" s="93" t="s">
        <v>253</v>
      </c>
      <c r="C137" s="88"/>
      <c r="D137" s="38"/>
      <c r="E137" s="38"/>
      <c r="F137" s="32"/>
      <c r="G137" s="34"/>
      <c r="H137" s="34"/>
      <c r="I137" s="34"/>
      <c r="J137" s="34"/>
      <c r="K137" s="32"/>
      <c r="L137" s="32"/>
      <c r="M137" s="32"/>
      <c r="N137" s="32"/>
      <c r="O137" s="32"/>
      <c r="P137" s="32"/>
      <c r="Q137" s="32"/>
      <c r="R137" s="32"/>
      <c r="S137" s="32"/>
      <c r="T137" s="32"/>
      <c r="U137" s="32"/>
      <c r="V137" s="32"/>
      <c r="W137" s="32"/>
      <c r="X137" s="32"/>
      <c r="Y137" s="32"/>
      <c r="Z137" s="32"/>
    </row>
    <row r="138" spans="1:26" ht="33.75" customHeight="1">
      <c r="A138" s="32"/>
      <c r="B138" s="93" t="s">
        <v>254</v>
      </c>
      <c r="C138" s="88"/>
      <c r="D138" s="38"/>
      <c r="E138" s="38"/>
      <c r="F138" s="32"/>
      <c r="G138" s="34"/>
      <c r="H138" s="34"/>
      <c r="I138" s="34"/>
      <c r="J138" s="34"/>
      <c r="K138" s="32"/>
      <c r="L138" s="32"/>
      <c r="M138" s="32"/>
      <c r="N138" s="32"/>
      <c r="O138" s="32"/>
      <c r="P138" s="32"/>
      <c r="Q138" s="32"/>
      <c r="R138" s="32"/>
      <c r="S138" s="32"/>
      <c r="T138" s="32"/>
      <c r="U138" s="32"/>
      <c r="V138" s="32"/>
      <c r="W138" s="32"/>
      <c r="X138" s="32"/>
      <c r="Y138" s="32"/>
      <c r="Z138" s="32"/>
    </row>
    <row r="139" spans="1:26" ht="33.75" customHeight="1">
      <c r="A139" s="32"/>
      <c r="B139" s="93" t="s">
        <v>255</v>
      </c>
      <c r="C139" s="88"/>
      <c r="D139" s="38"/>
      <c r="E139" s="38"/>
      <c r="F139" s="32"/>
      <c r="G139" s="34"/>
      <c r="H139" s="34"/>
      <c r="I139" s="34"/>
      <c r="J139" s="34"/>
      <c r="K139" s="32"/>
      <c r="L139" s="32"/>
      <c r="M139" s="32"/>
      <c r="N139" s="32"/>
      <c r="O139" s="32"/>
      <c r="P139" s="32"/>
      <c r="Q139" s="32"/>
      <c r="R139" s="32"/>
      <c r="S139" s="32"/>
      <c r="T139" s="32"/>
      <c r="U139" s="32"/>
      <c r="V139" s="32"/>
      <c r="W139" s="32"/>
      <c r="X139" s="32"/>
      <c r="Y139" s="32"/>
      <c r="Z139" s="32"/>
    </row>
    <row r="140" spans="1:26" ht="33.75" customHeight="1">
      <c r="A140" s="32"/>
      <c r="B140" s="93" t="s">
        <v>256</v>
      </c>
      <c r="C140" s="88"/>
      <c r="D140" s="38"/>
      <c r="E140" s="38"/>
      <c r="F140" s="32"/>
      <c r="G140" s="34"/>
      <c r="H140" s="34"/>
      <c r="I140" s="34"/>
      <c r="J140" s="34"/>
      <c r="K140" s="32"/>
      <c r="L140" s="32"/>
      <c r="M140" s="32"/>
      <c r="N140" s="32"/>
      <c r="O140" s="32"/>
      <c r="P140" s="32"/>
      <c r="Q140" s="32"/>
      <c r="R140" s="32"/>
      <c r="S140" s="32"/>
      <c r="T140" s="32"/>
      <c r="U140" s="32"/>
      <c r="V140" s="32"/>
      <c r="W140" s="32"/>
      <c r="X140" s="32"/>
      <c r="Y140" s="32"/>
      <c r="Z140" s="32"/>
    </row>
    <row r="141" spans="1:26" ht="33.75" customHeight="1">
      <c r="A141" s="32"/>
      <c r="B141" s="93" t="s">
        <v>257</v>
      </c>
      <c r="C141" s="88"/>
      <c r="D141" s="38"/>
      <c r="E141" s="38"/>
      <c r="F141" s="32"/>
      <c r="G141" s="34"/>
      <c r="H141" s="34"/>
      <c r="I141" s="34"/>
      <c r="J141" s="34"/>
      <c r="K141" s="32"/>
      <c r="L141" s="32"/>
      <c r="M141" s="32"/>
      <c r="N141" s="32"/>
      <c r="O141" s="32"/>
      <c r="P141" s="32"/>
      <c r="Q141" s="32"/>
      <c r="R141" s="32"/>
      <c r="S141" s="32"/>
      <c r="T141" s="32"/>
      <c r="U141" s="32"/>
      <c r="V141" s="32"/>
      <c r="W141" s="32"/>
      <c r="X141" s="32"/>
      <c r="Y141" s="32"/>
      <c r="Z141" s="32"/>
    </row>
    <row r="142" spans="1:26" ht="33.75" customHeight="1">
      <c r="A142" s="32"/>
      <c r="B142" s="93" t="s">
        <v>258</v>
      </c>
      <c r="C142" s="88"/>
      <c r="D142" s="38"/>
      <c r="E142" s="38"/>
      <c r="F142" s="32"/>
      <c r="G142" s="34"/>
      <c r="H142" s="34"/>
      <c r="I142" s="34"/>
      <c r="J142" s="34"/>
      <c r="K142" s="32"/>
      <c r="L142" s="32"/>
      <c r="M142" s="32"/>
      <c r="N142" s="32"/>
      <c r="O142" s="32"/>
      <c r="P142" s="32"/>
      <c r="Q142" s="32"/>
      <c r="R142" s="32"/>
      <c r="S142" s="32"/>
      <c r="T142" s="32"/>
      <c r="U142" s="32"/>
      <c r="V142" s="32"/>
      <c r="W142" s="32"/>
      <c r="X142" s="32"/>
      <c r="Y142" s="32"/>
      <c r="Z142" s="32"/>
    </row>
    <row r="143" spans="1:26" ht="33.75" customHeight="1">
      <c r="A143" s="32"/>
      <c r="B143" s="93" t="s">
        <v>259</v>
      </c>
      <c r="C143" s="88"/>
      <c r="D143" s="38"/>
      <c r="E143" s="38"/>
      <c r="F143" s="32"/>
      <c r="G143" s="34"/>
      <c r="H143" s="34"/>
      <c r="I143" s="34"/>
      <c r="J143" s="34"/>
      <c r="K143" s="32"/>
      <c r="L143" s="32"/>
      <c r="M143" s="32"/>
      <c r="N143" s="32"/>
      <c r="O143" s="32"/>
      <c r="P143" s="32"/>
      <c r="Q143" s="32"/>
      <c r="R143" s="32"/>
      <c r="S143" s="32"/>
      <c r="T143" s="32"/>
      <c r="U143" s="32"/>
      <c r="V143" s="32"/>
      <c r="W143" s="32"/>
      <c r="X143" s="32"/>
      <c r="Y143" s="32"/>
      <c r="Z143" s="32"/>
    </row>
    <row r="144" spans="1:26" ht="33.75" customHeight="1">
      <c r="A144" s="32"/>
      <c r="B144" s="93" t="s">
        <v>260</v>
      </c>
      <c r="C144" s="88"/>
      <c r="D144" s="38"/>
      <c r="E144" s="38"/>
      <c r="F144" s="32"/>
      <c r="G144" s="34"/>
      <c r="H144" s="34"/>
      <c r="I144" s="34"/>
      <c r="J144" s="34"/>
      <c r="K144" s="32"/>
      <c r="L144" s="32"/>
      <c r="M144" s="32"/>
      <c r="N144" s="32"/>
      <c r="O144" s="32"/>
      <c r="P144" s="32"/>
      <c r="Q144" s="32"/>
      <c r="R144" s="32"/>
      <c r="S144" s="32"/>
      <c r="T144" s="32"/>
      <c r="U144" s="32"/>
      <c r="V144" s="32"/>
      <c r="W144" s="32"/>
      <c r="X144" s="32"/>
      <c r="Y144" s="32"/>
      <c r="Z144" s="32"/>
    </row>
    <row r="145" spans="1:26" ht="33.75" customHeight="1">
      <c r="A145" s="32"/>
      <c r="B145" s="93" t="s">
        <v>261</v>
      </c>
      <c r="C145" s="88"/>
      <c r="D145" s="38"/>
      <c r="E145" s="38"/>
      <c r="F145" s="32"/>
      <c r="G145" s="34"/>
      <c r="H145" s="34"/>
      <c r="I145" s="34"/>
      <c r="J145" s="34"/>
      <c r="K145" s="32"/>
      <c r="L145" s="32"/>
      <c r="M145" s="32"/>
      <c r="N145" s="32"/>
      <c r="O145" s="32"/>
      <c r="P145" s="32"/>
      <c r="Q145" s="32"/>
      <c r="R145" s="32"/>
      <c r="S145" s="32"/>
      <c r="T145" s="32"/>
      <c r="U145" s="32"/>
      <c r="V145" s="32"/>
      <c r="W145" s="32"/>
      <c r="X145" s="32"/>
      <c r="Y145" s="32"/>
      <c r="Z145" s="32"/>
    </row>
    <row r="146" spans="1:26" ht="33.75" customHeight="1">
      <c r="A146" s="32"/>
      <c r="B146" s="93" t="s">
        <v>262</v>
      </c>
      <c r="C146" s="88"/>
      <c r="D146" s="38"/>
      <c r="E146" s="38"/>
      <c r="F146" s="32"/>
      <c r="G146" s="34"/>
      <c r="H146" s="34"/>
      <c r="I146" s="34"/>
      <c r="J146" s="34"/>
      <c r="K146" s="32"/>
      <c r="L146" s="32"/>
      <c r="M146" s="32"/>
      <c r="N146" s="32"/>
      <c r="O146" s="32"/>
      <c r="P146" s="32"/>
      <c r="Q146" s="32"/>
      <c r="R146" s="32"/>
      <c r="S146" s="32"/>
      <c r="T146" s="32"/>
      <c r="U146" s="32"/>
      <c r="V146" s="32"/>
      <c r="W146" s="32"/>
      <c r="X146" s="32"/>
      <c r="Y146" s="32"/>
      <c r="Z146" s="32"/>
    </row>
    <row r="147" spans="1:26" ht="33.75" customHeight="1">
      <c r="A147" s="32"/>
      <c r="B147" s="93" t="s">
        <v>263</v>
      </c>
      <c r="C147" s="88"/>
      <c r="D147" s="38"/>
      <c r="E147" s="38"/>
      <c r="F147" s="32"/>
      <c r="G147" s="34"/>
      <c r="H147" s="34"/>
      <c r="I147" s="34"/>
      <c r="J147" s="34"/>
      <c r="K147" s="32"/>
      <c r="L147" s="32"/>
      <c r="M147" s="32"/>
      <c r="N147" s="32"/>
      <c r="O147" s="32"/>
      <c r="P147" s="32"/>
      <c r="Q147" s="32"/>
      <c r="R147" s="32"/>
      <c r="S147" s="32"/>
      <c r="T147" s="32"/>
      <c r="U147" s="32"/>
      <c r="V147" s="32"/>
      <c r="W147" s="32"/>
      <c r="X147" s="32"/>
      <c r="Y147" s="32"/>
      <c r="Z147" s="32"/>
    </row>
    <row r="148" spans="1:26" ht="33.75" customHeight="1">
      <c r="A148" s="32"/>
      <c r="B148" s="93" t="s">
        <v>264</v>
      </c>
      <c r="C148" s="88"/>
      <c r="D148" s="38"/>
      <c r="E148" s="38"/>
      <c r="F148" s="32"/>
      <c r="G148" s="34"/>
      <c r="H148" s="34"/>
      <c r="I148" s="34"/>
      <c r="J148" s="34"/>
      <c r="K148" s="32"/>
      <c r="L148" s="32"/>
      <c r="M148" s="32"/>
      <c r="N148" s="32"/>
      <c r="O148" s="32"/>
      <c r="P148" s="32"/>
      <c r="Q148" s="32"/>
      <c r="R148" s="32"/>
      <c r="S148" s="32"/>
      <c r="T148" s="32"/>
      <c r="U148" s="32"/>
      <c r="V148" s="32"/>
      <c r="W148" s="32"/>
      <c r="X148" s="32"/>
      <c r="Y148" s="32"/>
      <c r="Z148" s="32"/>
    </row>
    <row r="149" spans="1:26" ht="33.75" customHeight="1">
      <c r="A149" s="32"/>
      <c r="B149" s="93" t="s">
        <v>265</v>
      </c>
      <c r="C149" s="88"/>
      <c r="D149" s="38"/>
      <c r="E149" s="38"/>
      <c r="F149" s="32"/>
      <c r="G149" s="34"/>
      <c r="H149" s="34"/>
      <c r="I149" s="34"/>
      <c r="J149" s="34"/>
      <c r="K149" s="32"/>
      <c r="L149" s="32"/>
      <c r="M149" s="32"/>
      <c r="N149" s="32"/>
      <c r="O149" s="32"/>
      <c r="P149" s="32"/>
      <c r="Q149" s="32"/>
      <c r="R149" s="32"/>
      <c r="S149" s="32"/>
      <c r="T149" s="32"/>
      <c r="U149" s="32"/>
      <c r="V149" s="32"/>
      <c r="W149" s="32"/>
      <c r="X149" s="32"/>
      <c r="Y149" s="32"/>
      <c r="Z149" s="32"/>
    </row>
    <row r="150" spans="1:26" ht="33.75" customHeight="1">
      <c r="A150" s="32"/>
      <c r="B150" s="93" t="s">
        <v>266</v>
      </c>
      <c r="C150" s="88"/>
      <c r="D150" s="38"/>
      <c r="E150" s="38"/>
      <c r="F150" s="32"/>
      <c r="G150" s="34"/>
      <c r="H150" s="34"/>
      <c r="I150" s="34"/>
      <c r="J150" s="34"/>
      <c r="K150" s="32"/>
      <c r="L150" s="32"/>
      <c r="M150" s="32"/>
      <c r="N150" s="32"/>
      <c r="O150" s="32"/>
      <c r="P150" s="32"/>
      <c r="Q150" s="32"/>
      <c r="R150" s="32"/>
      <c r="S150" s="32"/>
      <c r="T150" s="32"/>
      <c r="U150" s="32"/>
      <c r="V150" s="32"/>
      <c r="W150" s="32"/>
      <c r="X150" s="32"/>
      <c r="Y150" s="32"/>
      <c r="Z150" s="32"/>
    </row>
    <row r="151" spans="1:26" ht="33.75" customHeight="1">
      <c r="A151" s="32"/>
      <c r="B151" s="93" t="s">
        <v>267</v>
      </c>
      <c r="C151" s="88"/>
      <c r="D151" s="38"/>
      <c r="E151" s="38"/>
      <c r="F151" s="32"/>
      <c r="G151" s="34"/>
      <c r="H151" s="34"/>
      <c r="I151" s="34"/>
      <c r="J151" s="34"/>
      <c r="K151" s="32"/>
      <c r="L151" s="32"/>
      <c r="M151" s="32"/>
      <c r="N151" s="32"/>
      <c r="O151" s="32"/>
      <c r="P151" s="32"/>
      <c r="Q151" s="32"/>
      <c r="R151" s="32"/>
      <c r="S151" s="32"/>
      <c r="T151" s="32"/>
      <c r="U151" s="32"/>
      <c r="V151" s="32"/>
      <c r="W151" s="32"/>
      <c r="X151" s="32"/>
      <c r="Y151" s="32"/>
      <c r="Z151" s="32"/>
    </row>
    <row r="152" spans="1:26" ht="33.75" customHeight="1">
      <c r="A152" s="32"/>
      <c r="B152" s="93" t="s">
        <v>268</v>
      </c>
      <c r="C152" s="88"/>
      <c r="D152" s="38"/>
      <c r="E152" s="38"/>
      <c r="F152" s="32"/>
      <c r="G152" s="34"/>
      <c r="H152" s="34"/>
      <c r="I152" s="34"/>
      <c r="J152" s="34"/>
      <c r="K152" s="32"/>
      <c r="L152" s="32"/>
      <c r="M152" s="32"/>
      <c r="N152" s="32"/>
      <c r="O152" s="32"/>
      <c r="P152" s="32"/>
      <c r="Q152" s="32"/>
      <c r="R152" s="32"/>
      <c r="S152" s="32"/>
      <c r="T152" s="32"/>
      <c r="U152" s="32"/>
      <c r="V152" s="32"/>
      <c r="W152" s="32"/>
      <c r="X152" s="32"/>
      <c r="Y152" s="32"/>
      <c r="Z152" s="32"/>
    </row>
    <row r="153" spans="1:26" ht="33.75" customHeight="1">
      <c r="A153" s="32"/>
      <c r="B153" s="93" t="s">
        <v>269</v>
      </c>
      <c r="C153" s="88"/>
      <c r="D153" s="38"/>
      <c r="E153" s="38"/>
      <c r="F153" s="32"/>
      <c r="G153" s="34"/>
      <c r="H153" s="34"/>
      <c r="I153" s="34"/>
      <c r="J153" s="34"/>
      <c r="K153" s="32"/>
      <c r="L153" s="32"/>
      <c r="M153" s="32"/>
      <c r="N153" s="32"/>
      <c r="O153" s="32"/>
      <c r="P153" s="32"/>
      <c r="Q153" s="32"/>
      <c r="R153" s="32"/>
      <c r="S153" s="32"/>
      <c r="T153" s="32"/>
      <c r="U153" s="32"/>
      <c r="V153" s="32"/>
      <c r="W153" s="32"/>
      <c r="X153" s="32"/>
      <c r="Y153" s="32"/>
      <c r="Z153" s="32"/>
    </row>
    <row r="154" spans="1:26" ht="33.75" customHeight="1">
      <c r="A154" s="32"/>
      <c r="B154" s="93" t="s">
        <v>270</v>
      </c>
      <c r="C154" s="88"/>
      <c r="D154" s="38"/>
      <c r="E154" s="38"/>
      <c r="F154" s="32"/>
      <c r="G154" s="34"/>
      <c r="H154" s="34"/>
      <c r="I154" s="34"/>
      <c r="J154" s="34"/>
      <c r="K154" s="32"/>
      <c r="L154" s="32"/>
      <c r="M154" s="32"/>
      <c r="N154" s="32"/>
      <c r="O154" s="32"/>
      <c r="P154" s="32"/>
      <c r="Q154" s="32"/>
      <c r="R154" s="32"/>
      <c r="S154" s="32"/>
      <c r="T154" s="32"/>
      <c r="U154" s="32"/>
      <c r="V154" s="32"/>
      <c r="W154" s="32"/>
      <c r="X154" s="32"/>
      <c r="Y154" s="32"/>
      <c r="Z154" s="32"/>
    </row>
    <row r="155" spans="1:26" ht="33.75" customHeight="1">
      <c r="A155" s="32"/>
      <c r="B155" s="93" t="s">
        <v>271</v>
      </c>
      <c r="C155" s="88"/>
      <c r="D155" s="38"/>
      <c r="E155" s="38"/>
      <c r="F155" s="32"/>
      <c r="G155" s="34"/>
      <c r="H155" s="34"/>
      <c r="I155" s="34"/>
      <c r="J155" s="34"/>
      <c r="K155" s="32"/>
      <c r="L155" s="32"/>
      <c r="M155" s="32"/>
      <c r="N155" s="32"/>
      <c r="O155" s="32"/>
      <c r="P155" s="32"/>
      <c r="Q155" s="32"/>
      <c r="R155" s="32"/>
      <c r="S155" s="32"/>
      <c r="T155" s="32"/>
      <c r="U155" s="32"/>
      <c r="V155" s="32"/>
      <c r="W155" s="32"/>
      <c r="X155" s="32"/>
      <c r="Y155" s="32"/>
      <c r="Z155" s="32"/>
    </row>
    <row r="156" spans="1:26" ht="33.75" customHeight="1">
      <c r="A156" s="32"/>
      <c r="B156" s="93" t="s">
        <v>272</v>
      </c>
      <c r="C156" s="88"/>
      <c r="D156" s="38"/>
      <c r="E156" s="38"/>
      <c r="F156" s="32"/>
      <c r="G156" s="34"/>
      <c r="H156" s="34"/>
      <c r="I156" s="34"/>
      <c r="J156" s="34"/>
      <c r="K156" s="32"/>
      <c r="L156" s="32"/>
      <c r="M156" s="32"/>
      <c r="N156" s="32"/>
      <c r="O156" s="32"/>
      <c r="P156" s="32"/>
      <c r="Q156" s="32"/>
      <c r="R156" s="32"/>
      <c r="S156" s="32"/>
      <c r="T156" s="32"/>
      <c r="U156" s="32"/>
      <c r="V156" s="32"/>
      <c r="W156" s="32"/>
      <c r="X156" s="32"/>
      <c r="Y156" s="32"/>
      <c r="Z156" s="32"/>
    </row>
    <row r="157" spans="1:26" ht="33.75" customHeight="1">
      <c r="A157" s="32"/>
      <c r="B157" s="93" t="s">
        <v>273</v>
      </c>
      <c r="C157" s="88"/>
      <c r="D157" s="38"/>
      <c r="E157" s="38"/>
      <c r="F157" s="32"/>
      <c r="G157" s="34"/>
      <c r="H157" s="34"/>
      <c r="I157" s="34"/>
      <c r="J157" s="34"/>
      <c r="K157" s="32"/>
      <c r="L157" s="32"/>
      <c r="M157" s="32"/>
      <c r="N157" s="32"/>
      <c r="O157" s="32"/>
      <c r="P157" s="32"/>
      <c r="Q157" s="32"/>
      <c r="R157" s="32"/>
      <c r="S157" s="32"/>
      <c r="T157" s="32"/>
      <c r="U157" s="32"/>
      <c r="V157" s="32"/>
      <c r="W157" s="32"/>
      <c r="X157" s="32"/>
      <c r="Y157" s="32"/>
      <c r="Z157" s="32"/>
    </row>
    <row r="158" spans="1:26" ht="33.75" customHeight="1">
      <c r="A158" s="32"/>
      <c r="B158" s="93" t="s">
        <v>274</v>
      </c>
      <c r="C158" s="88"/>
      <c r="D158" s="38"/>
      <c r="E158" s="38"/>
      <c r="F158" s="32"/>
      <c r="G158" s="34"/>
      <c r="H158" s="34"/>
      <c r="I158" s="34"/>
      <c r="J158" s="34"/>
      <c r="K158" s="32"/>
      <c r="L158" s="32"/>
      <c r="M158" s="32"/>
      <c r="N158" s="32"/>
      <c r="O158" s="32"/>
      <c r="P158" s="32"/>
      <c r="Q158" s="32"/>
      <c r="R158" s="32"/>
      <c r="S158" s="32"/>
      <c r="T158" s="32"/>
      <c r="U158" s="32"/>
      <c r="V158" s="32"/>
      <c r="W158" s="32"/>
      <c r="X158" s="32"/>
      <c r="Y158" s="32"/>
      <c r="Z158" s="32"/>
    </row>
    <row r="159" spans="1:26" ht="33.75" customHeight="1">
      <c r="A159" s="32"/>
      <c r="B159" s="93" t="s">
        <v>275</v>
      </c>
      <c r="C159" s="88"/>
      <c r="D159" s="38"/>
      <c r="E159" s="38"/>
      <c r="F159" s="32"/>
      <c r="G159" s="34"/>
      <c r="H159" s="34"/>
      <c r="I159" s="34"/>
      <c r="J159" s="34"/>
      <c r="K159" s="32"/>
      <c r="L159" s="32"/>
      <c r="M159" s="32"/>
      <c r="N159" s="32"/>
      <c r="O159" s="32"/>
      <c r="P159" s="32"/>
      <c r="Q159" s="32"/>
      <c r="R159" s="32"/>
      <c r="S159" s="32"/>
      <c r="T159" s="32"/>
      <c r="U159" s="32"/>
      <c r="V159" s="32"/>
      <c r="W159" s="32"/>
      <c r="X159" s="32"/>
      <c r="Y159" s="32"/>
      <c r="Z159" s="32"/>
    </row>
    <row r="160" spans="1:26" ht="33.75" customHeight="1">
      <c r="A160" s="32"/>
      <c r="B160" s="93" t="s">
        <v>276</v>
      </c>
      <c r="C160" s="88"/>
      <c r="D160" s="38"/>
      <c r="E160" s="38"/>
      <c r="F160" s="32"/>
      <c r="G160" s="34"/>
      <c r="H160" s="34"/>
      <c r="I160" s="34"/>
      <c r="J160" s="34"/>
      <c r="K160" s="32"/>
      <c r="L160" s="32"/>
      <c r="M160" s="32"/>
      <c r="N160" s="32"/>
      <c r="O160" s="32"/>
      <c r="P160" s="32"/>
      <c r="Q160" s="32"/>
      <c r="R160" s="32"/>
      <c r="S160" s="32"/>
      <c r="T160" s="32"/>
      <c r="U160" s="32"/>
      <c r="V160" s="32"/>
      <c r="W160" s="32"/>
      <c r="X160" s="32"/>
      <c r="Y160" s="32"/>
      <c r="Z160" s="32"/>
    </row>
    <row r="161" spans="1:26" ht="33.75" customHeight="1">
      <c r="A161" s="32"/>
      <c r="B161" s="93" t="s">
        <v>277</v>
      </c>
      <c r="C161" s="88"/>
      <c r="D161" s="38"/>
      <c r="E161" s="38"/>
      <c r="F161" s="32"/>
      <c r="G161" s="34"/>
      <c r="H161" s="34"/>
      <c r="I161" s="34"/>
      <c r="J161" s="34"/>
      <c r="K161" s="32"/>
      <c r="L161" s="32"/>
      <c r="M161" s="32"/>
      <c r="N161" s="32"/>
      <c r="O161" s="32"/>
      <c r="P161" s="32"/>
      <c r="Q161" s="32"/>
      <c r="R161" s="32"/>
      <c r="S161" s="32"/>
      <c r="T161" s="32"/>
      <c r="U161" s="32"/>
      <c r="V161" s="32"/>
      <c r="W161" s="32"/>
      <c r="X161" s="32"/>
      <c r="Y161" s="32"/>
      <c r="Z161" s="32"/>
    </row>
    <row r="162" spans="1:26" ht="33.75" customHeight="1">
      <c r="A162" s="32"/>
      <c r="B162" s="93" t="s">
        <v>278</v>
      </c>
      <c r="C162" s="88"/>
      <c r="D162" s="38"/>
      <c r="E162" s="38"/>
      <c r="F162" s="32"/>
      <c r="G162" s="34"/>
      <c r="H162" s="34"/>
      <c r="I162" s="34"/>
      <c r="J162" s="34"/>
      <c r="K162" s="32"/>
      <c r="L162" s="32"/>
      <c r="M162" s="32"/>
      <c r="N162" s="32"/>
      <c r="O162" s="32"/>
      <c r="P162" s="32"/>
      <c r="Q162" s="32"/>
      <c r="R162" s="32"/>
      <c r="S162" s="32"/>
      <c r="T162" s="32"/>
      <c r="U162" s="32"/>
      <c r="V162" s="32"/>
      <c r="W162" s="32"/>
      <c r="X162" s="32"/>
      <c r="Y162" s="32"/>
      <c r="Z162" s="32"/>
    </row>
    <row r="163" spans="1:26" ht="33.75" customHeight="1">
      <c r="A163" s="32"/>
      <c r="B163" s="93" t="s">
        <v>279</v>
      </c>
      <c r="C163" s="88"/>
      <c r="D163" s="38"/>
      <c r="E163" s="38"/>
      <c r="F163" s="32"/>
      <c r="G163" s="34"/>
      <c r="H163" s="34"/>
      <c r="I163" s="34"/>
      <c r="J163" s="34"/>
      <c r="K163" s="32"/>
      <c r="L163" s="32"/>
      <c r="M163" s="32"/>
      <c r="N163" s="32"/>
      <c r="O163" s="32"/>
      <c r="P163" s="32"/>
      <c r="Q163" s="32"/>
      <c r="R163" s="32"/>
      <c r="S163" s="32"/>
      <c r="T163" s="32"/>
      <c r="U163" s="32"/>
      <c r="V163" s="32"/>
      <c r="W163" s="32"/>
      <c r="X163" s="32"/>
      <c r="Y163" s="32"/>
      <c r="Z163" s="32"/>
    </row>
    <row r="164" spans="1:26" ht="33.75" customHeight="1">
      <c r="A164" s="32"/>
      <c r="B164" s="93" t="s">
        <v>280</v>
      </c>
      <c r="C164" s="88"/>
      <c r="D164" s="38"/>
      <c r="E164" s="38"/>
      <c r="F164" s="32"/>
      <c r="G164" s="34"/>
      <c r="H164" s="34"/>
      <c r="I164" s="34"/>
      <c r="J164" s="34"/>
      <c r="K164" s="32"/>
      <c r="L164" s="32"/>
      <c r="M164" s="32"/>
      <c r="N164" s="32"/>
      <c r="O164" s="32"/>
      <c r="P164" s="32"/>
      <c r="Q164" s="32"/>
      <c r="R164" s="32"/>
      <c r="S164" s="32"/>
      <c r="T164" s="32"/>
      <c r="U164" s="32"/>
      <c r="V164" s="32"/>
      <c r="W164" s="32"/>
      <c r="X164" s="32"/>
      <c r="Y164" s="32"/>
      <c r="Z164" s="32"/>
    </row>
    <row r="165" spans="1:26" ht="33.75" customHeight="1">
      <c r="A165" s="32"/>
      <c r="B165" s="93" t="s">
        <v>281</v>
      </c>
      <c r="C165" s="88"/>
      <c r="D165" s="38"/>
      <c r="E165" s="38"/>
      <c r="F165" s="32"/>
      <c r="G165" s="34"/>
      <c r="H165" s="34"/>
      <c r="I165" s="34"/>
      <c r="J165" s="34"/>
      <c r="K165" s="32"/>
      <c r="L165" s="32"/>
      <c r="M165" s="32"/>
      <c r="N165" s="32"/>
      <c r="O165" s="32"/>
      <c r="P165" s="32"/>
      <c r="Q165" s="32"/>
      <c r="R165" s="32"/>
      <c r="S165" s="32"/>
      <c r="T165" s="32"/>
      <c r="U165" s="32"/>
      <c r="V165" s="32"/>
      <c r="W165" s="32"/>
      <c r="X165" s="32"/>
      <c r="Y165" s="32"/>
      <c r="Z165" s="32"/>
    </row>
    <row r="166" spans="1:26" ht="33.75" customHeight="1">
      <c r="A166" s="32"/>
      <c r="B166" s="93" t="s">
        <v>282</v>
      </c>
      <c r="C166" s="88"/>
      <c r="D166" s="38"/>
      <c r="E166" s="38"/>
      <c r="F166" s="32"/>
      <c r="G166" s="34"/>
      <c r="H166" s="34"/>
      <c r="I166" s="34"/>
      <c r="J166" s="34"/>
      <c r="K166" s="32"/>
      <c r="L166" s="32"/>
      <c r="M166" s="32"/>
      <c r="N166" s="32"/>
      <c r="O166" s="32"/>
      <c r="P166" s="32"/>
      <c r="Q166" s="32"/>
      <c r="R166" s="32"/>
      <c r="S166" s="32"/>
      <c r="T166" s="32"/>
      <c r="U166" s="32"/>
      <c r="V166" s="32"/>
      <c r="W166" s="32"/>
      <c r="X166" s="32"/>
      <c r="Y166" s="32"/>
      <c r="Z166" s="32"/>
    </row>
    <row r="167" spans="1:26" ht="33.75" customHeight="1">
      <c r="A167" s="32"/>
      <c r="B167" s="93" t="s">
        <v>283</v>
      </c>
      <c r="C167" s="88"/>
      <c r="D167" s="38"/>
      <c r="E167" s="38"/>
      <c r="F167" s="32"/>
      <c r="G167" s="34"/>
      <c r="H167" s="34"/>
      <c r="I167" s="34"/>
      <c r="J167" s="34"/>
      <c r="K167" s="32"/>
      <c r="L167" s="32"/>
      <c r="M167" s="32"/>
      <c r="N167" s="32"/>
      <c r="O167" s="32"/>
      <c r="P167" s="32"/>
      <c r="Q167" s="32"/>
      <c r="R167" s="32"/>
      <c r="S167" s="32"/>
      <c r="T167" s="32"/>
      <c r="U167" s="32"/>
      <c r="V167" s="32"/>
      <c r="W167" s="32"/>
      <c r="X167" s="32"/>
      <c r="Y167" s="32"/>
      <c r="Z167" s="32"/>
    </row>
    <row r="168" spans="1:26" ht="33.75" customHeight="1">
      <c r="A168" s="32"/>
      <c r="B168" s="93" t="s">
        <v>284</v>
      </c>
      <c r="C168" s="88"/>
      <c r="D168" s="38"/>
      <c r="E168" s="38"/>
      <c r="F168" s="32"/>
      <c r="G168" s="34"/>
      <c r="H168" s="34"/>
      <c r="I168" s="34"/>
      <c r="J168" s="34"/>
      <c r="K168" s="32"/>
      <c r="L168" s="32"/>
      <c r="M168" s="32"/>
      <c r="N168" s="32"/>
      <c r="O168" s="32"/>
      <c r="P168" s="32"/>
      <c r="Q168" s="32"/>
      <c r="R168" s="32"/>
      <c r="S168" s="32"/>
      <c r="T168" s="32"/>
      <c r="U168" s="32"/>
      <c r="V168" s="32"/>
      <c r="W168" s="32"/>
      <c r="X168" s="32"/>
      <c r="Y168" s="32"/>
      <c r="Z168" s="32"/>
    </row>
    <row r="169" spans="1:26" ht="33.75" customHeight="1">
      <c r="A169" s="32"/>
      <c r="B169" s="93" t="s">
        <v>285</v>
      </c>
      <c r="C169" s="88"/>
      <c r="D169" s="38"/>
      <c r="E169" s="38"/>
      <c r="F169" s="32"/>
      <c r="G169" s="34"/>
      <c r="H169" s="34"/>
      <c r="I169" s="34"/>
      <c r="J169" s="34"/>
      <c r="K169" s="32"/>
      <c r="L169" s="32"/>
      <c r="M169" s="32"/>
      <c r="N169" s="32"/>
      <c r="O169" s="32"/>
      <c r="P169" s="32"/>
      <c r="Q169" s="32"/>
      <c r="R169" s="32"/>
      <c r="S169" s="32"/>
      <c r="T169" s="32"/>
      <c r="U169" s="32"/>
      <c r="V169" s="32"/>
      <c r="W169" s="32"/>
      <c r="X169" s="32"/>
      <c r="Y169" s="32"/>
      <c r="Z169" s="32"/>
    </row>
    <row r="170" spans="1:26" ht="33.75" customHeight="1">
      <c r="A170" s="32"/>
      <c r="B170" s="93" t="s">
        <v>286</v>
      </c>
      <c r="C170" s="88"/>
      <c r="D170" s="38"/>
      <c r="E170" s="38"/>
      <c r="F170" s="32"/>
      <c r="G170" s="34"/>
      <c r="H170" s="34"/>
      <c r="I170" s="34"/>
      <c r="J170" s="34"/>
      <c r="K170" s="32"/>
      <c r="L170" s="32"/>
      <c r="M170" s="32"/>
      <c r="N170" s="32"/>
      <c r="O170" s="32"/>
      <c r="P170" s="32"/>
      <c r="Q170" s="32"/>
      <c r="R170" s="32"/>
      <c r="S170" s="32"/>
      <c r="T170" s="32"/>
      <c r="U170" s="32"/>
      <c r="V170" s="32"/>
      <c r="W170" s="32"/>
      <c r="X170" s="32"/>
      <c r="Y170" s="32"/>
      <c r="Z170" s="32"/>
    </row>
    <row r="171" spans="1:26" ht="33.75" customHeight="1">
      <c r="A171" s="32"/>
      <c r="B171" s="93" t="s">
        <v>287</v>
      </c>
      <c r="C171" s="88"/>
      <c r="D171" s="38"/>
      <c r="E171" s="38"/>
      <c r="F171" s="32"/>
      <c r="G171" s="34"/>
      <c r="H171" s="34"/>
      <c r="I171" s="34"/>
      <c r="J171" s="34"/>
      <c r="K171" s="32"/>
      <c r="L171" s="32"/>
      <c r="M171" s="32"/>
      <c r="N171" s="32"/>
      <c r="O171" s="32"/>
      <c r="P171" s="32"/>
      <c r="Q171" s="32"/>
      <c r="R171" s="32"/>
      <c r="S171" s="32"/>
      <c r="T171" s="32"/>
      <c r="U171" s="32"/>
      <c r="V171" s="32"/>
      <c r="W171" s="32"/>
      <c r="X171" s="32"/>
      <c r="Y171" s="32"/>
      <c r="Z171" s="32"/>
    </row>
    <row r="172" spans="1:26" ht="33.75" customHeight="1">
      <c r="A172" s="32"/>
      <c r="B172" s="93" t="s">
        <v>288</v>
      </c>
      <c r="C172" s="88"/>
      <c r="D172" s="38"/>
      <c r="E172" s="38"/>
      <c r="F172" s="32"/>
      <c r="G172" s="34"/>
      <c r="H172" s="34"/>
      <c r="I172" s="34"/>
      <c r="J172" s="34"/>
      <c r="K172" s="32"/>
      <c r="L172" s="32"/>
      <c r="M172" s="32"/>
      <c r="N172" s="32"/>
      <c r="O172" s="32"/>
      <c r="P172" s="32"/>
      <c r="Q172" s="32"/>
      <c r="R172" s="32"/>
      <c r="S172" s="32"/>
      <c r="T172" s="32"/>
      <c r="U172" s="32"/>
      <c r="V172" s="32"/>
      <c r="W172" s="32"/>
      <c r="X172" s="32"/>
      <c r="Y172" s="32"/>
      <c r="Z172" s="32"/>
    </row>
    <row r="173" spans="1:26" ht="33.75" customHeight="1">
      <c r="A173" s="32"/>
      <c r="B173" s="93" t="s">
        <v>289</v>
      </c>
      <c r="C173" s="88"/>
      <c r="D173" s="38"/>
      <c r="E173" s="38"/>
      <c r="F173" s="32"/>
      <c r="G173" s="34"/>
      <c r="H173" s="34"/>
      <c r="I173" s="34"/>
      <c r="J173" s="34"/>
      <c r="K173" s="32"/>
      <c r="L173" s="32"/>
      <c r="M173" s="32"/>
      <c r="N173" s="32"/>
      <c r="O173" s="32"/>
      <c r="P173" s="32"/>
      <c r="Q173" s="32"/>
      <c r="R173" s="32"/>
      <c r="S173" s="32"/>
      <c r="T173" s="32"/>
      <c r="U173" s="32"/>
      <c r="V173" s="32"/>
      <c r="W173" s="32"/>
      <c r="X173" s="32"/>
      <c r="Y173" s="32"/>
      <c r="Z173" s="32"/>
    </row>
    <row r="174" spans="1:26" ht="33.75" customHeight="1">
      <c r="A174" s="32"/>
      <c r="B174" s="93" t="s">
        <v>290</v>
      </c>
      <c r="C174" s="88"/>
      <c r="D174" s="38"/>
      <c r="E174" s="38"/>
      <c r="F174" s="32"/>
      <c r="G174" s="34"/>
      <c r="H174" s="34"/>
      <c r="I174" s="34"/>
      <c r="J174" s="34"/>
      <c r="K174" s="32"/>
      <c r="L174" s="32"/>
      <c r="M174" s="32"/>
      <c r="N174" s="32"/>
      <c r="O174" s="32"/>
      <c r="P174" s="32"/>
      <c r="Q174" s="32"/>
      <c r="R174" s="32"/>
      <c r="S174" s="32"/>
      <c r="T174" s="32"/>
      <c r="U174" s="32"/>
      <c r="V174" s="32"/>
      <c r="W174" s="32"/>
      <c r="X174" s="32"/>
      <c r="Y174" s="32"/>
      <c r="Z174" s="32"/>
    </row>
    <row r="175" spans="1:26" ht="33.75" customHeight="1">
      <c r="A175" s="32"/>
      <c r="B175" s="93" t="s">
        <v>291</v>
      </c>
      <c r="C175" s="88"/>
      <c r="D175" s="38"/>
      <c r="E175" s="38"/>
      <c r="F175" s="32"/>
      <c r="G175" s="34"/>
      <c r="H175" s="34"/>
      <c r="I175" s="34"/>
      <c r="J175" s="34"/>
      <c r="K175" s="32"/>
      <c r="L175" s="32"/>
      <c r="M175" s="32"/>
      <c r="N175" s="32"/>
      <c r="O175" s="32"/>
      <c r="P175" s="32"/>
      <c r="Q175" s="32"/>
      <c r="R175" s="32"/>
      <c r="S175" s="32"/>
      <c r="T175" s="32"/>
      <c r="U175" s="32"/>
      <c r="V175" s="32"/>
      <c r="W175" s="32"/>
      <c r="X175" s="32"/>
      <c r="Y175" s="32"/>
      <c r="Z175" s="32"/>
    </row>
    <row r="176" spans="1:26" ht="33.75" customHeight="1">
      <c r="A176" s="32"/>
      <c r="B176" s="93" t="s">
        <v>292</v>
      </c>
      <c r="C176" s="88"/>
      <c r="D176" s="38"/>
      <c r="E176" s="38"/>
      <c r="F176" s="32"/>
      <c r="G176" s="34"/>
      <c r="H176" s="34"/>
      <c r="I176" s="34"/>
      <c r="J176" s="34"/>
      <c r="K176" s="32"/>
      <c r="L176" s="32"/>
      <c r="M176" s="32"/>
      <c r="N176" s="32"/>
      <c r="O176" s="32"/>
      <c r="P176" s="32"/>
      <c r="Q176" s="32"/>
      <c r="R176" s="32"/>
      <c r="S176" s="32"/>
      <c r="T176" s="32"/>
      <c r="U176" s="32"/>
      <c r="V176" s="32"/>
      <c r="W176" s="32"/>
      <c r="X176" s="32"/>
      <c r="Y176" s="32"/>
      <c r="Z176" s="32"/>
    </row>
    <row r="177" spans="1:26" ht="33.75" customHeight="1">
      <c r="A177" s="32"/>
      <c r="B177" s="93" t="s">
        <v>293</v>
      </c>
      <c r="C177" s="88"/>
      <c r="D177" s="38"/>
      <c r="E177" s="38"/>
      <c r="F177" s="32"/>
      <c r="G177" s="34"/>
      <c r="H177" s="34"/>
      <c r="I177" s="34"/>
      <c r="J177" s="34"/>
      <c r="K177" s="32"/>
      <c r="L177" s="32"/>
      <c r="M177" s="32"/>
      <c r="N177" s="32"/>
      <c r="O177" s="32"/>
      <c r="P177" s="32"/>
      <c r="Q177" s="32"/>
      <c r="R177" s="32"/>
      <c r="S177" s="32"/>
      <c r="T177" s="32"/>
      <c r="U177" s="32"/>
      <c r="V177" s="32"/>
      <c r="W177" s="32"/>
      <c r="X177" s="32"/>
      <c r="Y177" s="32"/>
      <c r="Z177" s="32"/>
    </row>
    <row r="178" spans="1:26" ht="33.75" customHeight="1">
      <c r="A178" s="32"/>
      <c r="B178" s="93" t="s">
        <v>294</v>
      </c>
      <c r="C178" s="88"/>
      <c r="D178" s="38"/>
      <c r="E178" s="38"/>
      <c r="F178" s="32"/>
      <c r="G178" s="34"/>
      <c r="H178" s="34"/>
      <c r="I178" s="34"/>
      <c r="J178" s="34"/>
      <c r="K178" s="32"/>
      <c r="L178" s="32"/>
      <c r="M178" s="32"/>
      <c r="N178" s="32"/>
      <c r="O178" s="32"/>
      <c r="P178" s="32"/>
      <c r="Q178" s="32"/>
      <c r="R178" s="32"/>
      <c r="S178" s="32"/>
      <c r="T178" s="32"/>
      <c r="U178" s="32"/>
      <c r="V178" s="32"/>
      <c r="W178" s="32"/>
      <c r="X178" s="32"/>
      <c r="Y178" s="32"/>
      <c r="Z178" s="32"/>
    </row>
    <row r="179" spans="1:26" ht="33.75" customHeight="1">
      <c r="A179" s="32"/>
      <c r="B179" s="93" t="s">
        <v>295</v>
      </c>
      <c r="C179" s="88"/>
      <c r="D179" s="38"/>
      <c r="E179" s="38"/>
      <c r="F179" s="32"/>
      <c r="G179" s="34"/>
      <c r="H179" s="34"/>
      <c r="I179" s="34"/>
      <c r="J179" s="34"/>
      <c r="K179" s="32"/>
      <c r="L179" s="32"/>
      <c r="M179" s="32"/>
      <c r="N179" s="32"/>
      <c r="O179" s="32"/>
      <c r="P179" s="32"/>
      <c r="Q179" s="32"/>
      <c r="R179" s="32"/>
      <c r="S179" s="32"/>
      <c r="T179" s="32"/>
      <c r="U179" s="32"/>
      <c r="V179" s="32"/>
      <c r="W179" s="32"/>
      <c r="X179" s="32"/>
      <c r="Y179" s="32"/>
      <c r="Z179" s="32"/>
    </row>
    <row r="180" spans="1:26" ht="33.75" customHeight="1">
      <c r="A180" s="32"/>
      <c r="B180" s="93" t="s">
        <v>296</v>
      </c>
      <c r="C180" s="88"/>
      <c r="D180" s="38"/>
      <c r="E180" s="38"/>
      <c r="F180" s="32"/>
      <c r="G180" s="34"/>
      <c r="H180" s="34"/>
      <c r="I180" s="34"/>
      <c r="J180" s="34"/>
      <c r="K180" s="32"/>
      <c r="L180" s="32"/>
      <c r="M180" s="32"/>
      <c r="N180" s="32"/>
      <c r="O180" s="32"/>
      <c r="P180" s="32"/>
      <c r="Q180" s="32"/>
      <c r="R180" s="32"/>
      <c r="S180" s="32"/>
      <c r="T180" s="32"/>
      <c r="U180" s="32"/>
      <c r="V180" s="32"/>
      <c r="W180" s="32"/>
      <c r="X180" s="32"/>
      <c r="Y180" s="32"/>
      <c r="Z180" s="32"/>
    </row>
    <row r="181" spans="1:26" ht="33.75" customHeight="1">
      <c r="A181" s="32"/>
      <c r="B181" s="93" t="s">
        <v>297</v>
      </c>
      <c r="C181" s="88"/>
      <c r="D181" s="38"/>
      <c r="E181" s="38"/>
      <c r="F181" s="32"/>
      <c r="G181" s="34"/>
      <c r="H181" s="34"/>
      <c r="I181" s="34"/>
      <c r="J181" s="34"/>
      <c r="K181" s="32"/>
      <c r="L181" s="32"/>
      <c r="M181" s="32"/>
      <c r="N181" s="32"/>
      <c r="O181" s="32"/>
      <c r="P181" s="32"/>
      <c r="Q181" s="32"/>
      <c r="R181" s="32"/>
      <c r="S181" s="32"/>
      <c r="T181" s="32"/>
      <c r="U181" s="32"/>
      <c r="V181" s="32"/>
      <c r="W181" s="32"/>
      <c r="X181" s="32"/>
      <c r="Y181" s="32"/>
      <c r="Z181" s="32"/>
    </row>
    <row r="182" spans="1:26" ht="33.75" customHeight="1">
      <c r="A182" s="32"/>
      <c r="B182" s="93" t="s">
        <v>298</v>
      </c>
      <c r="C182" s="88"/>
      <c r="D182" s="38"/>
      <c r="E182" s="38"/>
      <c r="F182" s="32"/>
      <c r="G182" s="34"/>
      <c r="H182" s="34"/>
      <c r="I182" s="34"/>
      <c r="J182" s="34"/>
      <c r="K182" s="32"/>
      <c r="L182" s="32"/>
      <c r="M182" s="32"/>
      <c r="N182" s="32"/>
      <c r="O182" s="32"/>
      <c r="P182" s="32"/>
      <c r="Q182" s="32"/>
      <c r="R182" s="32"/>
      <c r="S182" s="32"/>
      <c r="T182" s="32"/>
      <c r="U182" s="32"/>
      <c r="V182" s="32"/>
      <c r="W182" s="32"/>
      <c r="X182" s="32"/>
      <c r="Y182" s="32"/>
      <c r="Z182" s="32"/>
    </row>
    <row r="183" spans="1:26" ht="33.75" customHeight="1">
      <c r="A183" s="32"/>
      <c r="B183" s="93" t="s">
        <v>299</v>
      </c>
      <c r="C183" s="88"/>
      <c r="D183" s="38"/>
      <c r="E183" s="38"/>
      <c r="F183" s="32"/>
      <c r="G183" s="34"/>
      <c r="H183" s="34"/>
      <c r="I183" s="34"/>
      <c r="J183" s="34"/>
      <c r="K183" s="32"/>
      <c r="L183" s="32"/>
      <c r="M183" s="32"/>
      <c r="N183" s="32"/>
      <c r="O183" s="32"/>
      <c r="P183" s="32"/>
      <c r="Q183" s="32"/>
      <c r="R183" s="32"/>
      <c r="S183" s="32"/>
      <c r="T183" s="32"/>
      <c r="U183" s="32"/>
      <c r="V183" s="32"/>
      <c r="W183" s="32"/>
      <c r="X183" s="32"/>
      <c r="Y183" s="32"/>
      <c r="Z183" s="32"/>
    </row>
    <row r="184" spans="1:26" ht="33.75" customHeight="1">
      <c r="A184" s="32"/>
      <c r="B184" s="93" t="s">
        <v>300</v>
      </c>
      <c r="C184" s="88"/>
      <c r="D184" s="38"/>
      <c r="E184" s="38"/>
      <c r="F184" s="32"/>
      <c r="G184" s="34"/>
      <c r="H184" s="34"/>
      <c r="I184" s="34"/>
      <c r="J184" s="34"/>
      <c r="K184" s="32"/>
      <c r="L184" s="32"/>
      <c r="M184" s="32"/>
      <c r="N184" s="32"/>
      <c r="O184" s="32"/>
      <c r="P184" s="32"/>
      <c r="Q184" s="32"/>
      <c r="R184" s="32"/>
      <c r="S184" s="32"/>
      <c r="T184" s="32"/>
      <c r="U184" s="32"/>
      <c r="V184" s="32"/>
      <c r="W184" s="32"/>
      <c r="X184" s="32"/>
      <c r="Y184" s="32"/>
      <c r="Z184" s="32"/>
    </row>
    <row r="185" spans="1:26" ht="33.75" customHeight="1">
      <c r="A185" s="32"/>
      <c r="B185" s="93" t="s">
        <v>301</v>
      </c>
      <c r="C185" s="88"/>
      <c r="D185" s="38"/>
      <c r="E185" s="38"/>
      <c r="F185" s="32"/>
      <c r="G185" s="34"/>
      <c r="H185" s="34"/>
      <c r="I185" s="34"/>
      <c r="J185" s="34"/>
      <c r="K185" s="32"/>
      <c r="L185" s="32"/>
      <c r="M185" s="32"/>
      <c r="N185" s="32"/>
      <c r="O185" s="32"/>
      <c r="P185" s="32"/>
      <c r="Q185" s="32"/>
      <c r="R185" s="32"/>
      <c r="S185" s="32"/>
      <c r="T185" s="32"/>
      <c r="U185" s="32"/>
      <c r="V185" s="32"/>
      <c r="W185" s="32"/>
      <c r="X185" s="32"/>
      <c r="Y185" s="32"/>
      <c r="Z185" s="32"/>
    </row>
    <row r="186" spans="1:26" ht="33.75" customHeight="1">
      <c r="A186" s="32"/>
      <c r="B186" s="93" t="s">
        <v>302</v>
      </c>
      <c r="C186" s="88"/>
      <c r="D186" s="38"/>
      <c r="E186" s="38"/>
      <c r="F186" s="32"/>
      <c r="G186" s="34"/>
      <c r="H186" s="34"/>
      <c r="I186" s="34"/>
      <c r="J186" s="34"/>
      <c r="K186" s="32"/>
      <c r="L186" s="32"/>
      <c r="M186" s="32"/>
      <c r="N186" s="32"/>
      <c r="O186" s="32"/>
      <c r="P186" s="32"/>
      <c r="Q186" s="32"/>
      <c r="R186" s="32"/>
      <c r="S186" s="32"/>
      <c r="T186" s="32"/>
      <c r="U186" s="32"/>
      <c r="V186" s="32"/>
      <c r="W186" s="32"/>
      <c r="X186" s="32"/>
      <c r="Y186" s="32"/>
      <c r="Z186" s="32"/>
    </row>
    <row r="187" spans="1:26" ht="33.75" customHeight="1">
      <c r="A187" s="32"/>
      <c r="B187" s="93" t="s">
        <v>303</v>
      </c>
      <c r="C187" s="88"/>
      <c r="D187" s="38"/>
      <c r="E187" s="38"/>
      <c r="F187" s="32"/>
      <c r="G187" s="34"/>
      <c r="H187" s="34"/>
      <c r="I187" s="34"/>
      <c r="J187" s="34"/>
      <c r="K187" s="32"/>
      <c r="L187" s="32"/>
      <c r="M187" s="32"/>
      <c r="N187" s="32"/>
      <c r="O187" s="32"/>
      <c r="P187" s="32"/>
      <c r="Q187" s="32"/>
      <c r="R187" s="32"/>
      <c r="S187" s="32"/>
      <c r="T187" s="32"/>
      <c r="U187" s="32"/>
      <c r="V187" s="32"/>
      <c r="W187" s="32"/>
      <c r="X187" s="32"/>
      <c r="Y187" s="32"/>
      <c r="Z187" s="32"/>
    </row>
    <row r="188" spans="1:26" ht="33.75" customHeight="1">
      <c r="A188" s="32"/>
      <c r="B188" s="93" t="s">
        <v>304</v>
      </c>
      <c r="C188" s="88"/>
      <c r="D188" s="38"/>
      <c r="E188" s="38"/>
      <c r="F188" s="32"/>
      <c r="G188" s="34"/>
      <c r="H188" s="34"/>
      <c r="I188" s="34"/>
      <c r="J188" s="34"/>
      <c r="K188" s="32"/>
      <c r="L188" s="32"/>
      <c r="M188" s="32"/>
      <c r="N188" s="32"/>
      <c r="O188" s="32"/>
      <c r="P188" s="32"/>
      <c r="Q188" s="32"/>
      <c r="R188" s="32"/>
      <c r="S188" s="32"/>
      <c r="T188" s="32"/>
      <c r="U188" s="32"/>
      <c r="V188" s="32"/>
      <c r="W188" s="32"/>
      <c r="X188" s="32"/>
      <c r="Y188" s="32"/>
      <c r="Z188" s="32"/>
    </row>
    <row r="189" spans="1:26" ht="33.75" customHeight="1">
      <c r="A189" s="32"/>
      <c r="B189" s="93" t="s">
        <v>305</v>
      </c>
      <c r="C189" s="88"/>
      <c r="D189" s="38"/>
      <c r="E189" s="38"/>
      <c r="F189" s="32"/>
      <c r="G189" s="34"/>
      <c r="H189" s="34"/>
      <c r="I189" s="34"/>
      <c r="J189" s="34"/>
      <c r="K189" s="32"/>
      <c r="L189" s="32"/>
      <c r="M189" s="32"/>
      <c r="N189" s="32"/>
      <c r="O189" s="32"/>
      <c r="P189" s="32"/>
      <c r="Q189" s="32"/>
      <c r="R189" s="32"/>
      <c r="S189" s="32"/>
      <c r="T189" s="32"/>
      <c r="U189" s="32"/>
      <c r="V189" s="32"/>
      <c r="W189" s="32"/>
      <c r="X189" s="32"/>
      <c r="Y189" s="32"/>
      <c r="Z189" s="32"/>
    </row>
    <row r="190" spans="1:26" ht="33.75" customHeight="1">
      <c r="A190" s="32"/>
      <c r="B190" s="93" t="s">
        <v>306</v>
      </c>
      <c r="C190" s="88"/>
      <c r="D190" s="38"/>
      <c r="E190" s="38"/>
      <c r="F190" s="32"/>
      <c r="G190" s="34"/>
      <c r="H190" s="34"/>
      <c r="I190" s="34"/>
      <c r="J190" s="34"/>
      <c r="K190" s="32"/>
      <c r="L190" s="32"/>
      <c r="M190" s="32"/>
      <c r="N190" s="32"/>
      <c r="O190" s="32"/>
      <c r="P190" s="32"/>
      <c r="Q190" s="32"/>
      <c r="R190" s="32"/>
      <c r="S190" s="32"/>
      <c r="T190" s="32"/>
      <c r="U190" s="32"/>
      <c r="V190" s="32"/>
      <c r="W190" s="32"/>
      <c r="X190" s="32"/>
      <c r="Y190" s="32"/>
      <c r="Z190" s="32"/>
    </row>
    <row r="191" spans="1:26" ht="33.75" customHeight="1">
      <c r="A191" s="32"/>
      <c r="B191" s="93" t="s">
        <v>307</v>
      </c>
      <c r="C191" s="88"/>
      <c r="D191" s="38"/>
      <c r="E191" s="38"/>
      <c r="F191" s="32"/>
      <c r="G191" s="34"/>
      <c r="H191" s="34"/>
      <c r="I191" s="34"/>
      <c r="J191" s="34"/>
      <c r="K191" s="32"/>
      <c r="L191" s="32"/>
      <c r="M191" s="32"/>
      <c r="N191" s="32"/>
      <c r="O191" s="32"/>
      <c r="P191" s="32"/>
      <c r="Q191" s="32"/>
      <c r="R191" s="32"/>
      <c r="S191" s="32"/>
      <c r="T191" s="32"/>
      <c r="U191" s="32"/>
      <c r="V191" s="32"/>
      <c r="W191" s="32"/>
      <c r="X191" s="32"/>
      <c r="Y191" s="32"/>
      <c r="Z191" s="32"/>
    </row>
    <row r="192" spans="1:26" ht="33.75" customHeight="1">
      <c r="A192" s="32"/>
      <c r="B192" s="93" t="s">
        <v>308</v>
      </c>
      <c r="C192" s="88"/>
      <c r="D192" s="38"/>
      <c r="E192" s="38"/>
      <c r="F192" s="32"/>
      <c r="G192" s="34"/>
      <c r="H192" s="34"/>
      <c r="I192" s="34"/>
      <c r="J192" s="34"/>
      <c r="K192" s="32"/>
      <c r="L192" s="32"/>
      <c r="M192" s="32"/>
      <c r="N192" s="32"/>
      <c r="O192" s="32"/>
      <c r="P192" s="32"/>
      <c r="Q192" s="32"/>
      <c r="R192" s="32"/>
      <c r="S192" s="32"/>
      <c r="T192" s="32"/>
      <c r="U192" s="32"/>
      <c r="V192" s="32"/>
      <c r="W192" s="32"/>
      <c r="X192" s="32"/>
      <c r="Y192" s="32"/>
      <c r="Z192" s="32"/>
    </row>
    <row r="193" spans="1:26" ht="33.75" customHeight="1">
      <c r="A193" s="32"/>
      <c r="B193" s="93" t="s">
        <v>309</v>
      </c>
      <c r="C193" s="88"/>
      <c r="D193" s="38"/>
      <c r="E193" s="38"/>
      <c r="F193" s="32"/>
      <c r="G193" s="34"/>
      <c r="H193" s="34"/>
      <c r="I193" s="34"/>
      <c r="J193" s="34"/>
      <c r="K193" s="32"/>
      <c r="L193" s="32"/>
      <c r="M193" s="32"/>
      <c r="N193" s="32"/>
      <c r="O193" s="32"/>
      <c r="P193" s="32"/>
      <c r="Q193" s="32"/>
      <c r="R193" s="32"/>
      <c r="S193" s="32"/>
      <c r="T193" s="32"/>
      <c r="U193" s="32"/>
      <c r="V193" s="32"/>
      <c r="W193" s="32"/>
      <c r="X193" s="32"/>
      <c r="Y193" s="32"/>
      <c r="Z193" s="32"/>
    </row>
    <row r="194" spans="1:26" ht="33.75" customHeight="1">
      <c r="A194" s="32"/>
      <c r="B194" s="93" t="s">
        <v>310</v>
      </c>
      <c r="C194" s="88"/>
      <c r="D194" s="38"/>
      <c r="E194" s="38"/>
      <c r="F194" s="32"/>
      <c r="G194" s="34"/>
      <c r="H194" s="34"/>
      <c r="I194" s="34"/>
      <c r="J194" s="34"/>
      <c r="K194" s="32"/>
      <c r="L194" s="32"/>
      <c r="M194" s="32"/>
      <c r="N194" s="32"/>
      <c r="O194" s="32"/>
      <c r="P194" s="32"/>
      <c r="Q194" s="32"/>
      <c r="R194" s="32"/>
      <c r="S194" s="32"/>
      <c r="T194" s="32"/>
      <c r="U194" s="32"/>
      <c r="V194" s="32"/>
      <c r="W194" s="32"/>
      <c r="X194" s="32"/>
      <c r="Y194" s="32"/>
      <c r="Z194" s="32"/>
    </row>
    <row r="195" spans="1:26" ht="33.75" customHeight="1">
      <c r="A195" s="32"/>
      <c r="B195" s="93" t="s">
        <v>311</v>
      </c>
      <c r="C195" s="88"/>
      <c r="D195" s="38"/>
      <c r="E195" s="38"/>
      <c r="F195" s="32"/>
      <c r="G195" s="34"/>
      <c r="H195" s="34"/>
      <c r="I195" s="34"/>
      <c r="J195" s="34"/>
      <c r="K195" s="32"/>
      <c r="L195" s="32"/>
      <c r="M195" s="32"/>
      <c r="N195" s="32"/>
      <c r="O195" s="32"/>
      <c r="P195" s="32"/>
      <c r="Q195" s="32"/>
      <c r="R195" s="32"/>
      <c r="S195" s="32"/>
      <c r="T195" s="32"/>
      <c r="U195" s="32"/>
      <c r="V195" s="32"/>
      <c r="W195" s="32"/>
      <c r="X195" s="32"/>
      <c r="Y195" s="32"/>
      <c r="Z195" s="32"/>
    </row>
    <row r="196" spans="1:26" ht="33.75" customHeight="1">
      <c r="A196" s="32"/>
      <c r="B196" s="93" t="s">
        <v>312</v>
      </c>
      <c r="C196" s="88"/>
      <c r="D196" s="38"/>
      <c r="E196" s="38"/>
      <c r="F196" s="32"/>
      <c r="G196" s="34"/>
      <c r="H196" s="34"/>
      <c r="I196" s="34"/>
      <c r="J196" s="34"/>
      <c r="K196" s="32"/>
      <c r="L196" s="32"/>
      <c r="M196" s="32"/>
      <c r="N196" s="32"/>
      <c r="O196" s="32"/>
      <c r="P196" s="32"/>
      <c r="Q196" s="32"/>
      <c r="R196" s="32"/>
      <c r="S196" s="32"/>
      <c r="T196" s="32"/>
      <c r="U196" s="32"/>
      <c r="V196" s="32"/>
      <c r="W196" s="32"/>
      <c r="X196" s="32"/>
      <c r="Y196" s="32"/>
      <c r="Z196" s="32"/>
    </row>
    <row r="197" spans="1:26" ht="33.75" customHeight="1">
      <c r="A197" s="32"/>
      <c r="B197" s="91" t="s">
        <v>313</v>
      </c>
      <c r="C197" s="88"/>
      <c r="D197" s="38"/>
      <c r="E197" s="38"/>
      <c r="F197" s="32"/>
      <c r="G197" s="34"/>
      <c r="H197" s="34"/>
      <c r="I197" s="34"/>
      <c r="J197" s="34"/>
      <c r="K197" s="32"/>
      <c r="L197" s="32"/>
      <c r="M197" s="32"/>
      <c r="N197" s="32"/>
      <c r="O197" s="32"/>
      <c r="P197" s="32"/>
      <c r="Q197" s="32"/>
      <c r="R197" s="32"/>
      <c r="S197" s="32"/>
      <c r="T197" s="32"/>
      <c r="U197" s="32"/>
      <c r="V197" s="32"/>
      <c r="W197" s="32"/>
      <c r="X197" s="32"/>
      <c r="Y197" s="32"/>
      <c r="Z197" s="32"/>
    </row>
    <row r="198" spans="1:26" ht="33.75" customHeight="1">
      <c r="A198" s="32"/>
      <c r="B198" s="93" t="s">
        <v>314</v>
      </c>
      <c r="C198" s="88"/>
      <c r="D198" s="38"/>
      <c r="E198" s="38"/>
      <c r="F198" s="32"/>
      <c r="G198" s="34"/>
      <c r="H198" s="34"/>
      <c r="I198" s="34"/>
      <c r="J198" s="34"/>
      <c r="K198" s="32"/>
      <c r="L198" s="32"/>
      <c r="M198" s="32"/>
      <c r="N198" s="32"/>
      <c r="O198" s="32"/>
      <c r="P198" s="32"/>
      <c r="Q198" s="32"/>
      <c r="R198" s="32"/>
      <c r="S198" s="32"/>
      <c r="T198" s="32"/>
      <c r="U198" s="32"/>
      <c r="V198" s="32"/>
      <c r="W198" s="32"/>
      <c r="X198" s="32"/>
      <c r="Y198" s="32"/>
      <c r="Z198" s="32"/>
    </row>
    <row r="199" spans="1:26" ht="33.75" customHeight="1">
      <c r="A199" s="32"/>
      <c r="B199" s="94"/>
      <c r="C199" s="88"/>
      <c r="D199" s="38"/>
      <c r="E199" s="38"/>
      <c r="F199" s="32"/>
      <c r="G199" s="34"/>
      <c r="H199" s="34"/>
      <c r="I199" s="34"/>
      <c r="J199" s="34"/>
      <c r="K199" s="32"/>
      <c r="L199" s="32"/>
      <c r="M199" s="32"/>
      <c r="N199" s="32"/>
      <c r="O199" s="32"/>
      <c r="P199" s="32"/>
      <c r="Q199" s="32"/>
      <c r="R199" s="32"/>
      <c r="S199" s="32"/>
      <c r="T199" s="32"/>
      <c r="U199" s="32"/>
      <c r="V199" s="32"/>
      <c r="W199" s="32"/>
      <c r="X199" s="32"/>
      <c r="Y199" s="32"/>
      <c r="Z199" s="32"/>
    </row>
    <row r="200" spans="1:26" ht="33.75" customHeight="1">
      <c r="A200" s="32"/>
      <c r="B200" s="95" t="s">
        <v>315</v>
      </c>
      <c r="C200" s="38"/>
      <c r="D200" s="38"/>
      <c r="E200" s="38"/>
      <c r="F200" s="32"/>
      <c r="G200" s="34"/>
      <c r="H200" s="34"/>
      <c r="I200" s="34"/>
      <c r="J200" s="34"/>
      <c r="K200" s="32"/>
      <c r="L200" s="32"/>
      <c r="M200" s="32"/>
      <c r="N200" s="32"/>
      <c r="O200" s="32"/>
      <c r="P200" s="32"/>
      <c r="Q200" s="32"/>
      <c r="R200" s="32"/>
      <c r="S200" s="32"/>
      <c r="T200" s="32"/>
      <c r="U200" s="32"/>
      <c r="V200" s="32"/>
      <c r="W200" s="32"/>
      <c r="X200" s="32"/>
      <c r="Y200" s="32"/>
      <c r="Z200" s="32"/>
    </row>
    <row r="201" spans="1:26" ht="63.75" customHeight="1">
      <c r="A201" s="32"/>
      <c r="B201" s="96" t="s">
        <v>316</v>
      </c>
      <c r="C201" s="97" t="s">
        <v>317</v>
      </c>
      <c r="D201" s="97" t="s">
        <v>318</v>
      </c>
      <c r="E201" s="38"/>
      <c r="F201" s="32"/>
      <c r="G201" s="34"/>
      <c r="H201" s="34"/>
      <c r="I201" s="34"/>
      <c r="J201" s="34"/>
      <c r="K201" s="32"/>
      <c r="L201" s="32"/>
      <c r="M201" s="32"/>
      <c r="N201" s="32"/>
      <c r="O201" s="32"/>
      <c r="P201" s="32"/>
      <c r="Q201" s="32"/>
      <c r="R201" s="32"/>
      <c r="S201" s="32"/>
      <c r="T201" s="32"/>
      <c r="U201" s="32"/>
      <c r="V201" s="32"/>
      <c r="W201" s="32"/>
      <c r="X201" s="32"/>
      <c r="Y201" s="32"/>
      <c r="Z201" s="32"/>
    </row>
    <row r="202" spans="1:26" ht="58.5" customHeight="1">
      <c r="A202" s="32"/>
      <c r="B202" s="98">
        <v>83</v>
      </c>
      <c r="C202" s="98">
        <v>50</v>
      </c>
      <c r="D202" s="99">
        <f>C202/B202</f>
        <v>0.60240963855421692</v>
      </c>
      <c r="E202" s="38"/>
      <c r="F202" s="32"/>
      <c r="G202" s="34"/>
      <c r="H202" s="34"/>
      <c r="I202" s="34"/>
      <c r="J202" s="34"/>
      <c r="K202" s="32"/>
      <c r="L202" s="32"/>
      <c r="M202" s="32"/>
      <c r="N202" s="32"/>
      <c r="O202" s="32"/>
      <c r="P202" s="32"/>
      <c r="Q202" s="32"/>
      <c r="R202" s="32"/>
      <c r="S202" s="32"/>
      <c r="T202" s="32"/>
      <c r="U202" s="32"/>
      <c r="V202" s="32"/>
      <c r="W202" s="32"/>
      <c r="X202" s="32"/>
      <c r="Y202" s="32"/>
      <c r="Z202" s="32"/>
    </row>
    <row r="203" spans="1:26" ht="33.75" customHeight="1">
      <c r="A203" s="32"/>
      <c r="B203" s="87"/>
      <c r="C203" s="88"/>
      <c r="D203" s="38"/>
      <c r="E203" s="38"/>
      <c r="F203" s="32"/>
      <c r="G203" s="34"/>
      <c r="H203" s="34"/>
      <c r="I203" s="34"/>
      <c r="J203" s="34"/>
      <c r="K203" s="32"/>
      <c r="L203" s="32"/>
      <c r="M203" s="32"/>
      <c r="N203" s="32"/>
      <c r="O203" s="32"/>
      <c r="P203" s="32"/>
      <c r="Q203" s="32"/>
      <c r="R203" s="32"/>
      <c r="S203" s="32"/>
      <c r="T203" s="32"/>
      <c r="U203" s="32"/>
      <c r="V203" s="32"/>
      <c r="W203" s="32"/>
      <c r="X203" s="32"/>
      <c r="Y203" s="32"/>
      <c r="Z203" s="32"/>
    </row>
    <row r="204" spans="1:26" ht="33.75" customHeight="1">
      <c r="A204" s="32"/>
      <c r="B204" s="95" t="s">
        <v>319</v>
      </c>
      <c r="C204" s="88"/>
      <c r="D204" s="38"/>
      <c r="E204" s="42"/>
      <c r="F204" s="32"/>
      <c r="G204" s="34"/>
      <c r="H204" s="34"/>
      <c r="I204" s="34"/>
      <c r="J204" s="34"/>
      <c r="K204" s="32"/>
      <c r="L204" s="32"/>
      <c r="M204" s="32"/>
      <c r="N204" s="32"/>
      <c r="O204" s="32"/>
      <c r="P204" s="32"/>
      <c r="Q204" s="32"/>
      <c r="R204" s="32"/>
      <c r="S204" s="32"/>
      <c r="T204" s="32"/>
      <c r="U204" s="32"/>
      <c r="V204" s="32"/>
      <c r="W204" s="32"/>
      <c r="X204" s="32"/>
      <c r="Y204" s="32"/>
      <c r="Z204" s="32"/>
    </row>
    <row r="205" spans="1:26" ht="51.75" customHeight="1">
      <c r="A205" s="32"/>
      <c r="B205" s="100" t="s">
        <v>320</v>
      </c>
      <c r="C205" s="101" t="s">
        <v>321</v>
      </c>
      <c r="D205" s="42"/>
      <c r="E205" s="323" t="s">
        <v>322</v>
      </c>
      <c r="F205" s="324"/>
      <c r="G205" s="301"/>
      <c r="H205" s="34"/>
      <c r="I205" s="34"/>
      <c r="J205" s="34"/>
      <c r="K205" s="32"/>
      <c r="L205" s="32"/>
      <c r="M205" s="32"/>
      <c r="N205" s="32"/>
      <c r="O205" s="32"/>
      <c r="P205" s="32"/>
      <c r="Q205" s="32"/>
      <c r="R205" s="32"/>
      <c r="S205" s="32"/>
      <c r="T205" s="32"/>
      <c r="U205" s="32"/>
      <c r="V205" s="32"/>
      <c r="W205" s="32"/>
      <c r="X205" s="32"/>
      <c r="Y205" s="32"/>
      <c r="Z205" s="32"/>
    </row>
    <row r="206" spans="1:26" ht="47.25" customHeight="1">
      <c r="A206" s="32"/>
      <c r="B206" s="102" t="s">
        <v>323</v>
      </c>
      <c r="C206" s="103" t="s">
        <v>324</v>
      </c>
      <c r="D206" s="104"/>
      <c r="E206" s="105"/>
      <c r="F206" s="105"/>
      <c r="G206" s="105"/>
      <c r="H206" s="105"/>
      <c r="I206" s="105"/>
      <c r="J206" s="34"/>
      <c r="K206" s="32"/>
      <c r="L206" s="32"/>
      <c r="M206" s="32"/>
      <c r="N206" s="32"/>
      <c r="O206" s="32"/>
      <c r="P206" s="32"/>
      <c r="Q206" s="32"/>
      <c r="R206" s="32"/>
      <c r="S206" s="32"/>
      <c r="T206" s="32"/>
      <c r="U206" s="32"/>
      <c r="V206" s="32"/>
      <c r="W206" s="32"/>
      <c r="X206" s="32"/>
      <c r="Y206" s="32"/>
      <c r="Z206" s="32"/>
    </row>
    <row r="207" spans="1:26" ht="47.25" customHeight="1">
      <c r="A207" s="32"/>
      <c r="B207" s="102" t="s">
        <v>325</v>
      </c>
      <c r="C207" s="103" t="s">
        <v>324</v>
      </c>
      <c r="D207" s="104"/>
      <c r="E207" s="105"/>
      <c r="F207" s="105"/>
      <c r="G207" s="105"/>
      <c r="H207" s="105"/>
      <c r="I207" s="105"/>
      <c r="J207" s="34"/>
      <c r="K207" s="32"/>
      <c r="L207" s="32"/>
      <c r="M207" s="32"/>
      <c r="N207" s="32"/>
      <c r="O207" s="32"/>
      <c r="P207" s="32"/>
      <c r="Q207" s="32"/>
      <c r="R207" s="32"/>
      <c r="S207" s="32"/>
      <c r="T207" s="32"/>
      <c r="U207" s="32"/>
      <c r="V207" s="32"/>
      <c r="W207" s="32"/>
      <c r="X207" s="32"/>
      <c r="Y207" s="32"/>
      <c r="Z207" s="32"/>
    </row>
    <row r="208" spans="1:26" ht="47.25" customHeight="1">
      <c r="A208" s="32"/>
      <c r="B208" s="106" t="s">
        <v>326</v>
      </c>
      <c r="C208" s="107">
        <v>200000</v>
      </c>
      <c r="D208" s="104"/>
      <c r="E208" s="105"/>
      <c r="F208" s="105"/>
      <c r="G208" s="105"/>
      <c r="H208" s="105"/>
      <c r="I208" s="105"/>
      <c r="J208" s="34"/>
      <c r="K208" s="32"/>
      <c r="L208" s="32"/>
      <c r="M208" s="32"/>
      <c r="N208" s="32"/>
      <c r="O208" s="32"/>
      <c r="P208" s="32"/>
      <c r="Q208" s="32"/>
      <c r="R208" s="32"/>
      <c r="S208" s="32"/>
      <c r="T208" s="32"/>
      <c r="U208" s="32"/>
      <c r="V208" s="32"/>
      <c r="W208" s="32"/>
      <c r="X208" s="32"/>
      <c r="Y208" s="32"/>
      <c r="Z208" s="32"/>
    </row>
    <row r="209" spans="1:26" ht="47.25" customHeight="1">
      <c r="A209" s="32"/>
      <c r="B209" s="102" t="s">
        <v>327</v>
      </c>
      <c r="C209" s="103" t="s">
        <v>324</v>
      </c>
      <c r="D209" s="104"/>
      <c r="E209" s="105"/>
      <c r="F209" s="105"/>
      <c r="G209" s="105"/>
      <c r="H209" s="105"/>
      <c r="I209" s="105"/>
      <c r="J209" s="34"/>
      <c r="K209" s="32"/>
      <c r="L209" s="32"/>
      <c r="M209" s="32"/>
      <c r="N209" s="32"/>
      <c r="O209" s="32"/>
      <c r="P209" s="32"/>
      <c r="Q209" s="32"/>
      <c r="R209" s="32"/>
      <c r="S209" s="32"/>
      <c r="T209" s="32"/>
      <c r="U209" s="32"/>
      <c r="V209" s="32"/>
      <c r="W209" s="32"/>
      <c r="X209" s="32"/>
      <c r="Y209" s="32"/>
      <c r="Z209" s="32"/>
    </row>
    <row r="210" spans="1:26" ht="47.25" customHeight="1">
      <c r="A210" s="32"/>
      <c r="B210" s="106" t="s">
        <v>328</v>
      </c>
      <c r="C210" s="107">
        <v>700000</v>
      </c>
      <c r="D210" s="38"/>
      <c r="E210" s="325" t="s">
        <v>329</v>
      </c>
      <c r="F210" s="326"/>
      <c r="G210" s="326"/>
      <c r="H210" s="326"/>
      <c r="I210" s="319"/>
      <c r="J210" s="34"/>
      <c r="K210" s="32"/>
      <c r="L210" s="32"/>
      <c r="M210" s="32"/>
      <c r="N210" s="32"/>
      <c r="O210" s="32"/>
      <c r="P210" s="32"/>
      <c r="Q210" s="32"/>
      <c r="R210" s="32"/>
      <c r="S210" s="32"/>
      <c r="T210" s="32"/>
      <c r="U210" s="32"/>
      <c r="V210" s="32"/>
      <c r="W210" s="32"/>
      <c r="X210" s="32"/>
      <c r="Y210" s="32"/>
      <c r="Z210" s="32"/>
    </row>
    <row r="211" spans="1:26" ht="33.75" customHeight="1">
      <c r="A211" s="32"/>
      <c r="B211" s="106" t="s">
        <v>330</v>
      </c>
      <c r="C211" s="108">
        <v>230867.41</v>
      </c>
      <c r="D211" s="32"/>
      <c r="E211" s="327"/>
      <c r="F211" s="328"/>
      <c r="G211" s="328"/>
      <c r="H211" s="328"/>
      <c r="I211" s="329"/>
      <c r="J211" s="34"/>
      <c r="K211" s="32"/>
      <c r="L211" s="32"/>
      <c r="M211" s="32"/>
      <c r="N211" s="32"/>
      <c r="O211" s="32"/>
      <c r="P211" s="32"/>
      <c r="Q211" s="32"/>
      <c r="R211" s="32"/>
      <c r="S211" s="32"/>
      <c r="T211" s="32"/>
      <c r="U211" s="32"/>
      <c r="V211" s="32"/>
      <c r="W211" s="32"/>
      <c r="X211" s="32"/>
      <c r="Y211" s="32"/>
      <c r="Z211" s="32"/>
    </row>
    <row r="212" spans="1:26" ht="39.75" customHeight="1">
      <c r="A212" s="32"/>
      <c r="B212" s="109" t="s">
        <v>331</v>
      </c>
      <c r="C212" s="110" t="e">
        <f>SUM</f>
        <v>#NAME?</v>
      </c>
      <c r="D212" s="32"/>
      <c r="E212" s="327"/>
      <c r="F212" s="328"/>
      <c r="G212" s="328"/>
      <c r="H212" s="328"/>
      <c r="I212" s="329"/>
      <c r="J212" s="34"/>
      <c r="K212" s="32"/>
      <c r="L212" s="32"/>
      <c r="M212" s="32"/>
      <c r="N212" s="32"/>
      <c r="O212" s="32"/>
      <c r="P212" s="32"/>
      <c r="Q212" s="32"/>
      <c r="R212" s="32"/>
      <c r="S212" s="32"/>
      <c r="T212" s="32"/>
      <c r="U212" s="32"/>
      <c r="V212" s="32"/>
      <c r="W212" s="32"/>
      <c r="X212" s="32"/>
      <c r="Y212" s="32"/>
      <c r="Z212" s="32"/>
    </row>
    <row r="213" spans="1:26" ht="39" customHeight="1">
      <c r="A213" s="32"/>
      <c r="B213" s="111"/>
      <c r="C213" s="32"/>
      <c r="D213" s="112"/>
      <c r="E213" s="327"/>
      <c r="F213" s="328"/>
      <c r="G213" s="328"/>
      <c r="H213" s="328"/>
      <c r="I213" s="329"/>
      <c r="J213" s="34"/>
      <c r="K213" s="32"/>
      <c r="L213" s="32"/>
      <c r="M213" s="32"/>
      <c r="N213" s="32"/>
      <c r="O213" s="32"/>
      <c r="P213" s="32"/>
      <c r="Q213" s="32"/>
      <c r="R213" s="32"/>
      <c r="S213" s="32"/>
      <c r="T213" s="32"/>
      <c r="U213" s="32"/>
      <c r="V213" s="32"/>
      <c r="W213" s="32"/>
      <c r="X213" s="32"/>
      <c r="Y213" s="32"/>
      <c r="Z213" s="32"/>
    </row>
    <row r="214" spans="1:26" ht="39" customHeight="1">
      <c r="A214" s="32"/>
      <c r="B214" s="111"/>
      <c r="C214" s="32"/>
      <c r="D214" s="42"/>
      <c r="E214" s="320"/>
      <c r="F214" s="330"/>
      <c r="G214" s="330"/>
      <c r="H214" s="330"/>
      <c r="I214" s="321"/>
      <c r="J214" s="34"/>
      <c r="K214" s="32"/>
      <c r="L214" s="32"/>
      <c r="M214" s="32"/>
      <c r="N214" s="32"/>
      <c r="O214" s="32"/>
      <c r="P214" s="32"/>
      <c r="Q214" s="32"/>
      <c r="R214" s="32"/>
      <c r="S214" s="32"/>
      <c r="T214" s="32"/>
      <c r="U214" s="32"/>
      <c r="V214" s="32"/>
      <c r="W214" s="32"/>
      <c r="X214" s="32"/>
      <c r="Y214" s="32"/>
      <c r="Z214" s="32"/>
    </row>
    <row r="215" spans="1:26" ht="26.25" customHeight="1">
      <c r="A215" s="113"/>
      <c r="B215" s="111"/>
      <c r="C215" s="32"/>
      <c r="D215" s="32"/>
      <c r="E215" s="331"/>
      <c r="F215" s="332"/>
      <c r="G215" s="332"/>
      <c r="H215" s="332"/>
      <c r="I215" s="306"/>
      <c r="J215" s="34"/>
      <c r="K215" s="32"/>
      <c r="L215" s="32"/>
      <c r="M215" s="32"/>
      <c r="N215" s="32"/>
      <c r="O215" s="32"/>
      <c r="P215" s="32"/>
      <c r="Q215" s="32"/>
      <c r="R215" s="32"/>
      <c r="S215" s="32"/>
      <c r="T215" s="32"/>
      <c r="U215" s="32"/>
      <c r="V215" s="32"/>
      <c r="W215" s="32"/>
      <c r="X215" s="32"/>
      <c r="Y215" s="32"/>
      <c r="Z215" s="32"/>
    </row>
    <row r="216" spans="1:26" ht="42" hidden="1" customHeight="1">
      <c r="A216" s="32"/>
      <c r="B216" s="33"/>
      <c r="C216" s="32"/>
      <c r="D216" s="32"/>
      <c r="E216" s="32"/>
      <c r="F216" s="32"/>
      <c r="G216" s="34"/>
      <c r="H216" s="34"/>
      <c r="I216" s="34"/>
      <c r="J216" s="34"/>
      <c r="K216" s="32"/>
      <c r="L216" s="32"/>
      <c r="M216" s="32"/>
      <c r="N216" s="32"/>
      <c r="O216" s="32"/>
      <c r="P216" s="32"/>
      <c r="Q216" s="32"/>
      <c r="R216" s="32"/>
      <c r="S216" s="32"/>
      <c r="T216" s="32"/>
      <c r="U216" s="32"/>
      <c r="V216" s="32"/>
      <c r="W216" s="32"/>
      <c r="X216" s="32"/>
      <c r="Y216" s="32"/>
      <c r="Z216" s="32"/>
    </row>
    <row r="217" spans="1:26" ht="15.75" customHeight="1">
      <c r="A217" s="32"/>
      <c r="B217" s="114"/>
      <c r="C217" s="115"/>
      <c r="D217" s="32"/>
      <c r="E217" s="32"/>
      <c r="F217" s="32"/>
      <c r="G217" s="34"/>
      <c r="H217" s="34"/>
      <c r="I217" s="34"/>
      <c r="J217" s="34"/>
      <c r="K217" s="32"/>
      <c r="L217" s="32"/>
      <c r="M217" s="32"/>
      <c r="N217" s="32"/>
      <c r="O217" s="32"/>
      <c r="P217" s="32"/>
      <c r="Q217" s="32"/>
      <c r="R217" s="32"/>
      <c r="S217" s="32"/>
      <c r="T217" s="32"/>
      <c r="U217" s="32"/>
      <c r="V217" s="32"/>
      <c r="W217" s="32"/>
      <c r="X217" s="32"/>
      <c r="Y217" s="32"/>
      <c r="Z217" s="32"/>
    </row>
    <row r="218" spans="1:26" ht="36.75" customHeight="1">
      <c r="A218" s="32"/>
      <c r="B218" s="116" t="s">
        <v>332</v>
      </c>
      <c r="C218" s="117"/>
      <c r="D218" s="32"/>
      <c r="E218" s="32"/>
      <c r="F218" s="32"/>
      <c r="G218" s="34"/>
      <c r="H218" s="34"/>
      <c r="I218" s="34"/>
      <c r="J218" s="34"/>
      <c r="K218" s="32"/>
      <c r="L218" s="32"/>
      <c r="M218" s="32"/>
      <c r="N218" s="32"/>
      <c r="O218" s="32"/>
      <c r="P218" s="32"/>
      <c r="Q218" s="32"/>
      <c r="R218" s="32"/>
      <c r="S218" s="32"/>
      <c r="T218" s="32"/>
      <c r="U218" s="32"/>
      <c r="V218" s="32"/>
      <c r="W218" s="32"/>
      <c r="X218" s="32"/>
      <c r="Y218" s="32"/>
      <c r="Z218" s="32"/>
    </row>
    <row r="219" spans="1:26" ht="28.5" customHeight="1">
      <c r="A219" s="32"/>
      <c r="B219" s="118" t="s">
        <v>333</v>
      </c>
      <c r="C219" s="115"/>
      <c r="D219" s="117"/>
      <c r="E219" s="117"/>
      <c r="F219" s="119"/>
      <c r="G219" s="34"/>
      <c r="H219" s="34"/>
      <c r="I219" s="34"/>
      <c r="J219" s="34"/>
      <c r="K219" s="32"/>
      <c r="L219" s="32"/>
      <c r="M219" s="32"/>
      <c r="N219" s="32"/>
      <c r="O219" s="32"/>
      <c r="P219" s="32"/>
      <c r="Q219" s="32"/>
      <c r="R219" s="32"/>
      <c r="S219" s="32"/>
      <c r="T219" s="32"/>
      <c r="U219" s="32"/>
      <c r="V219" s="32"/>
      <c r="W219" s="32"/>
      <c r="X219" s="32"/>
      <c r="Y219" s="32"/>
      <c r="Z219" s="32"/>
    </row>
    <row r="220" spans="1:26" ht="29.25" customHeight="1">
      <c r="A220" s="32"/>
      <c r="B220" s="118" t="s">
        <v>334</v>
      </c>
      <c r="C220" s="115"/>
      <c r="D220" s="115"/>
      <c r="E220" s="115"/>
      <c r="F220" s="120"/>
      <c r="G220" s="34"/>
      <c r="H220" s="34"/>
      <c r="I220" s="34"/>
      <c r="J220" s="34"/>
      <c r="K220" s="32"/>
      <c r="L220" s="32"/>
      <c r="M220" s="32"/>
      <c r="N220" s="32"/>
      <c r="O220" s="32"/>
      <c r="P220" s="32"/>
      <c r="Q220" s="32"/>
      <c r="R220" s="32"/>
      <c r="S220" s="32"/>
      <c r="T220" s="32"/>
      <c r="U220" s="32"/>
      <c r="V220" s="32"/>
      <c r="W220" s="32"/>
      <c r="X220" s="32"/>
      <c r="Y220" s="32"/>
      <c r="Z220" s="32"/>
    </row>
    <row r="221" spans="1:26" ht="28.5" customHeight="1">
      <c r="A221" s="32"/>
      <c r="B221" s="118" t="s">
        <v>335</v>
      </c>
      <c r="C221" s="115"/>
      <c r="D221" s="115"/>
      <c r="E221" s="115"/>
      <c r="F221" s="120"/>
      <c r="G221" s="34"/>
      <c r="H221" s="34"/>
      <c r="I221" s="34"/>
      <c r="J221" s="34"/>
      <c r="K221" s="32"/>
      <c r="L221" s="32"/>
      <c r="M221" s="32"/>
      <c r="N221" s="32"/>
      <c r="O221" s="32"/>
      <c r="P221" s="32"/>
      <c r="Q221" s="32"/>
      <c r="R221" s="32"/>
      <c r="S221" s="32"/>
      <c r="T221" s="32"/>
      <c r="U221" s="32"/>
      <c r="V221" s="32"/>
      <c r="W221" s="32"/>
      <c r="X221" s="32"/>
      <c r="Y221" s="32"/>
      <c r="Z221" s="32"/>
    </row>
    <row r="222" spans="1:26" ht="28.5" customHeight="1">
      <c r="A222" s="32"/>
      <c r="B222" s="121" t="s">
        <v>336</v>
      </c>
      <c r="C222" s="122"/>
      <c r="D222" s="115"/>
      <c r="E222" s="115"/>
      <c r="F222" s="120"/>
      <c r="G222" s="34"/>
      <c r="H222" s="34"/>
      <c r="I222" s="34"/>
      <c r="J222" s="34"/>
      <c r="K222" s="32"/>
      <c r="L222" s="32"/>
      <c r="M222" s="32"/>
      <c r="N222" s="32"/>
      <c r="O222" s="32"/>
      <c r="P222" s="32"/>
      <c r="Q222" s="32"/>
      <c r="R222" s="32"/>
      <c r="S222" s="32"/>
      <c r="T222" s="32"/>
      <c r="U222" s="32"/>
      <c r="V222" s="32"/>
      <c r="W222" s="32"/>
      <c r="X222" s="32"/>
      <c r="Y222" s="32"/>
      <c r="Z222" s="32"/>
    </row>
    <row r="223" spans="1:26" ht="30.75" customHeight="1">
      <c r="A223" s="32"/>
      <c r="B223" s="121" t="s">
        <v>337</v>
      </c>
      <c r="C223" s="122"/>
      <c r="D223" s="122"/>
      <c r="E223" s="122"/>
      <c r="F223" s="123"/>
      <c r="G223" s="34"/>
      <c r="H223" s="34"/>
      <c r="I223" s="34"/>
      <c r="J223" s="34"/>
      <c r="K223" s="32"/>
      <c r="L223" s="32"/>
      <c r="M223" s="32"/>
      <c r="N223" s="32"/>
      <c r="O223" s="32"/>
      <c r="P223" s="32"/>
      <c r="Q223" s="32"/>
      <c r="R223" s="32"/>
      <c r="S223" s="32"/>
      <c r="T223" s="32"/>
      <c r="U223" s="32"/>
      <c r="V223" s="32"/>
      <c r="W223" s="32"/>
      <c r="X223" s="32"/>
      <c r="Y223" s="32"/>
      <c r="Z223" s="32"/>
    </row>
    <row r="224" spans="1:26" ht="35.25" customHeight="1">
      <c r="A224" s="32"/>
      <c r="B224" s="121" t="s">
        <v>338</v>
      </c>
      <c r="C224" s="122"/>
      <c r="D224" s="122"/>
      <c r="E224" s="122"/>
      <c r="F224" s="123"/>
      <c r="G224" s="34"/>
      <c r="H224" s="34"/>
      <c r="I224" s="34"/>
      <c r="J224" s="34"/>
      <c r="K224" s="32"/>
      <c r="L224" s="32"/>
      <c r="M224" s="32"/>
      <c r="N224" s="32"/>
      <c r="O224" s="32"/>
      <c r="P224" s="32"/>
      <c r="Q224" s="32"/>
      <c r="R224" s="32"/>
      <c r="S224" s="32"/>
      <c r="T224" s="32"/>
      <c r="U224" s="32"/>
      <c r="V224" s="32"/>
      <c r="W224" s="32"/>
      <c r="X224" s="32"/>
      <c r="Y224" s="32"/>
      <c r="Z224" s="32"/>
    </row>
    <row r="225" spans="1:26" ht="28.5" customHeight="1">
      <c r="A225" s="32"/>
      <c r="B225" s="124" t="s">
        <v>339</v>
      </c>
      <c r="C225" s="125"/>
      <c r="D225" s="122"/>
      <c r="E225" s="122"/>
      <c r="F225" s="123"/>
      <c r="G225" s="34"/>
      <c r="H225" s="34"/>
      <c r="I225" s="34"/>
      <c r="J225" s="34"/>
      <c r="K225" s="32"/>
      <c r="L225" s="32"/>
      <c r="M225" s="32"/>
      <c r="N225" s="32"/>
      <c r="O225" s="32"/>
      <c r="P225" s="32"/>
      <c r="Q225" s="32"/>
      <c r="R225" s="32"/>
      <c r="S225" s="32"/>
      <c r="T225" s="32"/>
      <c r="U225" s="32"/>
      <c r="V225" s="32"/>
      <c r="W225" s="32"/>
      <c r="X225" s="32"/>
      <c r="Y225" s="32"/>
      <c r="Z225" s="32"/>
    </row>
    <row r="226" spans="1:26" ht="24.75" customHeight="1">
      <c r="A226" s="32"/>
      <c r="B226" s="124" t="s">
        <v>340</v>
      </c>
      <c r="C226" s="125"/>
      <c r="D226" s="122"/>
      <c r="E226" s="122"/>
      <c r="F226" s="123"/>
      <c r="G226" s="34"/>
      <c r="H226" s="34"/>
      <c r="I226" s="34"/>
      <c r="J226" s="34"/>
      <c r="K226" s="32"/>
      <c r="L226" s="32"/>
      <c r="M226" s="32"/>
      <c r="N226" s="32"/>
      <c r="O226" s="32"/>
      <c r="P226" s="32"/>
      <c r="Q226" s="32"/>
      <c r="R226" s="32"/>
      <c r="S226" s="32"/>
      <c r="T226" s="32"/>
      <c r="U226" s="32"/>
      <c r="V226" s="32"/>
      <c r="W226" s="32"/>
      <c r="X226" s="32"/>
      <c r="Y226" s="32"/>
      <c r="Z226" s="32"/>
    </row>
    <row r="227" spans="1:26" ht="30" customHeight="1">
      <c r="A227" s="32"/>
      <c r="B227" s="124" t="s">
        <v>341</v>
      </c>
      <c r="C227" s="125"/>
      <c r="D227" s="125"/>
      <c r="E227" s="125"/>
      <c r="F227" s="126"/>
      <c r="G227" s="34"/>
      <c r="H227" s="34"/>
      <c r="I227" s="34"/>
      <c r="J227" s="34"/>
      <c r="K227" s="32"/>
      <c r="L227" s="32"/>
      <c r="M227" s="32"/>
      <c r="N227" s="32"/>
      <c r="O227" s="32"/>
      <c r="P227" s="32"/>
      <c r="Q227" s="32"/>
      <c r="R227" s="32"/>
      <c r="S227" s="32"/>
      <c r="T227" s="32"/>
      <c r="U227" s="32"/>
      <c r="V227" s="32"/>
      <c r="W227" s="32"/>
      <c r="X227" s="32"/>
      <c r="Y227" s="32"/>
      <c r="Z227" s="32"/>
    </row>
    <row r="228" spans="1:26" ht="29.25" customHeight="1">
      <c r="A228" s="32"/>
      <c r="B228" s="124" t="s">
        <v>342</v>
      </c>
      <c r="C228" s="125"/>
      <c r="D228" s="125"/>
      <c r="E228" s="125"/>
      <c r="F228" s="126"/>
      <c r="G228" s="34"/>
      <c r="H228" s="34"/>
      <c r="I228" s="34"/>
      <c r="J228" s="34"/>
      <c r="K228" s="32"/>
      <c r="L228" s="32"/>
      <c r="M228" s="32"/>
      <c r="N228" s="32"/>
      <c r="O228" s="32"/>
      <c r="P228" s="32"/>
      <c r="Q228" s="32"/>
      <c r="R228" s="32"/>
      <c r="S228" s="32"/>
      <c r="T228" s="32"/>
      <c r="U228" s="32"/>
      <c r="V228" s="32"/>
      <c r="W228" s="32"/>
      <c r="X228" s="32"/>
      <c r="Y228" s="32"/>
      <c r="Z228" s="32"/>
    </row>
    <row r="229" spans="1:26" ht="32.25" customHeight="1">
      <c r="A229" s="32"/>
      <c r="B229" s="124" t="s">
        <v>343</v>
      </c>
      <c r="C229" s="125"/>
      <c r="D229" s="125"/>
      <c r="E229" s="125"/>
      <c r="F229" s="126"/>
      <c r="G229" s="34"/>
      <c r="H229" s="34"/>
      <c r="I229" s="34"/>
      <c r="J229" s="34"/>
      <c r="K229" s="32"/>
      <c r="L229" s="32"/>
      <c r="M229" s="32"/>
      <c r="N229" s="32"/>
      <c r="O229" s="32"/>
      <c r="P229" s="32"/>
      <c r="Q229" s="32"/>
      <c r="R229" s="32"/>
      <c r="S229" s="32"/>
      <c r="T229" s="32"/>
      <c r="U229" s="32"/>
      <c r="V229" s="32"/>
      <c r="W229" s="32"/>
      <c r="X229" s="32"/>
      <c r="Y229" s="32"/>
      <c r="Z229" s="32"/>
    </row>
    <row r="230" spans="1:26" ht="27.75" customHeight="1">
      <c r="A230" s="32"/>
      <c r="B230" s="124" t="s">
        <v>344</v>
      </c>
      <c r="C230" s="125"/>
      <c r="D230" s="125"/>
      <c r="E230" s="125"/>
      <c r="F230" s="126"/>
      <c r="G230" s="34"/>
      <c r="H230" s="34"/>
      <c r="I230" s="34"/>
      <c r="J230" s="34"/>
      <c r="K230" s="32"/>
      <c r="L230" s="32"/>
      <c r="M230" s="32"/>
      <c r="N230" s="32"/>
      <c r="O230" s="32"/>
      <c r="P230" s="32"/>
      <c r="Q230" s="32"/>
      <c r="R230" s="32"/>
      <c r="S230" s="32"/>
      <c r="T230" s="32"/>
      <c r="U230" s="32"/>
      <c r="V230" s="32"/>
      <c r="W230" s="32"/>
      <c r="X230" s="32"/>
      <c r="Y230" s="32"/>
      <c r="Z230" s="32"/>
    </row>
    <row r="231" spans="1:26" ht="28.5" customHeight="1">
      <c r="A231" s="32"/>
      <c r="B231" s="124" t="s">
        <v>345</v>
      </c>
      <c r="C231" s="125"/>
      <c r="D231" s="125"/>
      <c r="E231" s="125"/>
      <c r="F231" s="126"/>
      <c r="G231" s="34"/>
      <c r="H231" s="34"/>
      <c r="I231" s="34"/>
      <c r="J231" s="34"/>
      <c r="K231" s="32"/>
      <c r="L231" s="32"/>
      <c r="M231" s="32"/>
      <c r="N231" s="32"/>
      <c r="O231" s="32"/>
      <c r="P231" s="32"/>
      <c r="Q231" s="32"/>
      <c r="R231" s="32"/>
      <c r="S231" s="32"/>
      <c r="T231" s="32"/>
      <c r="U231" s="32"/>
      <c r="V231" s="32"/>
      <c r="W231" s="32"/>
      <c r="X231" s="32"/>
      <c r="Y231" s="32"/>
      <c r="Z231" s="32"/>
    </row>
    <row r="232" spans="1:26" ht="26.25" customHeight="1">
      <c r="A232" s="32"/>
      <c r="B232" s="127" t="s">
        <v>346</v>
      </c>
      <c r="C232" s="125"/>
      <c r="D232" s="125"/>
      <c r="E232" s="125"/>
      <c r="F232" s="126"/>
      <c r="G232" s="34"/>
      <c r="H232" s="34"/>
      <c r="I232" s="34"/>
      <c r="J232" s="34"/>
      <c r="K232" s="32"/>
      <c r="L232" s="32"/>
      <c r="M232" s="32"/>
      <c r="N232" s="32"/>
      <c r="O232" s="32"/>
      <c r="P232" s="32"/>
      <c r="Q232" s="32"/>
      <c r="R232" s="32"/>
      <c r="S232" s="32"/>
      <c r="T232" s="32"/>
      <c r="U232" s="32"/>
      <c r="V232" s="32"/>
      <c r="W232" s="32"/>
      <c r="X232" s="32"/>
      <c r="Y232" s="32"/>
      <c r="Z232" s="32"/>
    </row>
    <row r="233" spans="1:26" ht="26.25" customHeight="1">
      <c r="A233" s="32"/>
      <c r="B233" s="124" t="s">
        <v>347</v>
      </c>
      <c r="C233" s="125"/>
      <c r="D233" s="125"/>
      <c r="E233" s="125"/>
      <c r="F233" s="126"/>
      <c r="G233" s="34"/>
      <c r="H233" s="34"/>
      <c r="I233" s="34"/>
      <c r="J233" s="34"/>
      <c r="K233" s="32"/>
      <c r="L233" s="32"/>
      <c r="M233" s="32"/>
      <c r="N233" s="32"/>
      <c r="O233" s="32"/>
      <c r="P233" s="32"/>
      <c r="Q233" s="32"/>
      <c r="R233" s="32"/>
      <c r="S233" s="32"/>
      <c r="T233" s="32"/>
      <c r="U233" s="32"/>
      <c r="V233" s="32"/>
      <c r="W233" s="32"/>
      <c r="X233" s="32"/>
      <c r="Y233" s="32"/>
      <c r="Z233" s="32"/>
    </row>
    <row r="234" spans="1:26" ht="26.25" customHeight="1">
      <c r="A234" s="32"/>
      <c r="B234" s="124" t="s">
        <v>348</v>
      </c>
      <c r="C234" s="125"/>
      <c r="D234" s="125"/>
      <c r="E234" s="125"/>
      <c r="F234" s="126"/>
      <c r="G234" s="34"/>
      <c r="H234" s="34"/>
      <c r="I234" s="34"/>
      <c r="J234" s="34"/>
      <c r="K234" s="32"/>
      <c r="L234" s="32"/>
      <c r="M234" s="32"/>
      <c r="N234" s="32"/>
      <c r="O234" s="32"/>
      <c r="P234" s="32"/>
      <c r="Q234" s="32"/>
      <c r="R234" s="32"/>
      <c r="S234" s="32"/>
      <c r="T234" s="32"/>
      <c r="U234" s="32"/>
      <c r="V234" s="32"/>
      <c r="W234" s="32"/>
      <c r="X234" s="32"/>
      <c r="Y234" s="32"/>
      <c r="Z234" s="32"/>
    </row>
    <row r="235" spans="1:26" ht="26.25" customHeight="1">
      <c r="A235" s="32"/>
      <c r="B235" s="124" t="s">
        <v>349</v>
      </c>
      <c r="C235" s="125"/>
      <c r="D235" s="125"/>
      <c r="E235" s="125"/>
      <c r="F235" s="126"/>
      <c r="G235" s="34"/>
      <c r="H235" s="34"/>
      <c r="I235" s="34"/>
      <c r="J235" s="34"/>
      <c r="K235" s="32"/>
      <c r="L235" s="32"/>
      <c r="M235" s="32"/>
      <c r="N235" s="32"/>
      <c r="O235" s="32"/>
      <c r="P235" s="32"/>
      <c r="Q235" s="32"/>
      <c r="R235" s="32"/>
      <c r="S235" s="32"/>
      <c r="T235" s="32"/>
      <c r="U235" s="32"/>
      <c r="V235" s="32"/>
      <c r="W235" s="32"/>
      <c r="X235" s="32"/>
      <c r="Y235" s="32"/>
      <c r="Z235" s="32"/>
    </row>
    <row r="236" spans="1:26" ht="26.25" customHeight="1">
      <c r="A236" s="32"/>
      <c r="B236" s="124" t="s">
        <v>350</v>
      </c>
      <c r="C236" s="125"/>
      <c r="D236" s="125"/>
      <c r="E236" s="125"/>
      <c r="F236" s="126"/>
      <c r="G236" s="34"/>
      <c r="H236" s="34"/>
      <c r="I236" s="34"/>
      <c r="J236" s="34"/>
      <c r="K236" s="32"/>
      <c r="L236" s="32"/>
      <c r="M236" s="32"/>
      <c r="N236" s="32"/>
      <c r="O236" s="32"/>
      <c r="P236" s="32"/>
      <c r="Q236" s="32"/>
      <c r="R236" s="32"/>
      <c r="S236" s="32"/>
      <c r="T236" s="32"/>
      <c r="U236" s="32"/>
      <c r="V236" s="32"/>
      <c r="W236" s="32"/>
      <c r="X236" s="32"/>
      <c r="Y236" s="32"/>
      <c r="Z236" s="32"/>
    </row>
    <row r="237" spans="1:26" ht="26.25" customHeight="1">
      <c r="A237" s="32"/>
      <c r="B237" s="124" t="s">
        <v>351</v>
      </c>
      <c r="C237" s="125"/>
      <c r="D237" s="125"/>
      <c r="E237" s="125"/>
      <c r="F237" s="126"/>
      <c r="G237" s="34"/>
      <c r="H237" s="34"/>
      <c r="I237" s="34"/>
      <c r="J237" s="34"/>
      <c r="K237" s="32"/>
      <c r="L237" s="32"/>
      <c r="M237" s="32"/>
      <c r="N237" s="32"/>
      <c r="O237" s="32"/>
      <c r="P237" s="32"/>
      <c r="Q237" s="32"/>
      <c r="R237" s="32"/>
      <c r="S237" s="32"/>
      <c r="T237" s="32"/>
      <c r="U237" s="32"/>
      <c r="V237" s="32"/>
      <c r="W237" s="32"/>
      <c r="X237" s="32"/>
      <c r="Y237" s="32"/>
      <c r="Z237" s="32"/>
    </row>
    <row r="238" spans="1:26" ht="26.25" customHeight="1">
      <c r="A238" s="32"/>
      <c r="B238" s="124" t="s">
        <v>352</v>
      </c>
      <c r="C238" s="125"/>
      <c r="D238" s="125"/>
      <c r="E238" s="125"/>
      <c r="F238" s="126"/>
      <c r="G238" s="34"/>
      <c r="H238" s="34"/>
      <c r="I238" s="34"/>
      <c r="J238" s="34"/>
      <c r="K238" s="32"/>
      <c r="L238" s="32"/>
      <c r="M238" s="32"/>
      <c r="N238" s="32"/>
      <c r="O238" s="32"/>
      <c r="P238" s="32"/>
      <c r="Q238" s="32"/>
      <c r="R238" s="32"/>
      <c r="S238" s="32"/>
      <c r="T238" s="32"/>
      <c r="U238" s="32"/>
      <c r="V238" s="32"/>
      <c r="W238" s="32"/>
      <c r="X238" s="32"/>
      <c r="Y238" s="32"/>
      <c r="Z238" s="32"/>
    </row>
    <row r="239" spans="1:26" ht="26.25" customHeight="1">
      <c r="A239" s="32"/>
      <c r="B239" s="124" t="s">
        <v>353</v>
      </c>
      <c r="C239" s="125"/>
      <c r="D239" s="125"/>
      <c r="E239" s="125"/>
      <c r="F239" s="126"/>
      <c r="G239" s="34"/>
      <c r="H239" s="34"/>
      <c r="I239" s="34"/>
      <c r="J239" s="34"/>
      <c r="K239" s="32"/>
      <c r="L239" s="32"/>
      <c r="M239" s="32"/>
      <c r="N239" s="32"/>
      <c r="O239" s="32"/>
      <c r="P239" s="32"/>
      <c r="Q239" s="32"/>
      <c r="R239" s="32"/>
      <c r="S239" s="32"/>
      <c r="T239" s="32"/>
      <c r="U239" s="32"/>
      <c r="V239" s="32"/>
      <c r="W239" s="32"/>
      <c r="X239" s="32"/>
      <c r="Y239" s="32"/>
      <c r="Z239" s="32"/>
    </row>
    <row r="240" spans="1:26" ht="26.25" customHeight="1">
      <c r="A240" s="32"/>
      <c r="B240" s="124" t="s">
        <v>354</v>
      </c>
      <c r="C240" s="125"/>
      <c r="D240" s="125"/>
      <c r="E240" s="125"/>
      <c r="F240" s="126"/>
      <c r="G240" s="34"/>
      <c r="H240" s="34"/>
      <c r="I240" s="34"/>
      <c r="J240" s="34"/>
      <c r="K240" s="32"/>
      <c r="L240" s="32"/>
      <c r="M240" s="32"/>
      <c r="N240" s="32"/>
      <c r="O240" s="32"/>
      <c r="P240" s="32"/>
      <c r="Q240" s="32"/>
      <c r="R240" s="32"/>
      <c r="S240" s="32"/>
      <c r="T240" s="32"/>
      <c r="U240" s="32"/>
      <c r="V240" s="32"/>
      <c r="W240" s="32"/>
      <c r="X240" s="32"/>
      <c r="Y240" s="32"/>
      <c r="Z240" s="32"/>
    </row>
    <row r="241" spans="1:26" ht="26.25" customHeight="1">
      <c r="A241" s="32"/>
      <c r="B241" s="124" t="s">
        <v>355</v>
      </c>
      <c r="C241" s="125"/>
      <c r="D241" s="125"/>
      <c r="E241" s="125"/>
      <c r="F241" s="126"/>
      <c r="G241" s="34"/>
      <c r="H241" s="34"/>
      <c r="I241" s="34"/>
      <c r="J241" s="34"/>
      <c r="K241" s="32"/>
      <c r="L241" s="32"/>
      <c r="M241" s="32"/>
      <c r="N241" s="32"/>
      <c r="O241" s="32"/>
      <c r="P241" s="32"/>
      <c r="Q241" s="32"/>
      <c r="R241" s="32"/>
      <c r="S241" s="32"/>
      <c r="T241" s="32"/>
      <c r="U241" s="32"/>
      <c r="V241" s="32"/>
      <c r="W241" s="32"/>
      <c r="X241" s="32"/>
      <c r="Y241" s="32"/>
      <c r="Z241" s="32"/>
    </row>
    <row r="242" spans="1:26" ht="26.25" customHeight="1">
      <c r="A242" s="32"/>
      <c r="B242" s="124" t="s">
        <v>356</v>
      </c>
      <c r="C242" s="125"/>
      <c r="D242" s="125"/>
      <c r="E242" s="125"/>
      <c r="F242" s="126"/>
      <c r="G242" s="34"/>
      <c r="H242" s="34"/>
      <c r="I242" s="34"/>
      <c r="J242" s="34"/>
      <c r="K242" s="32"/>
      <c r="L242" s="32"/>
      <c r="M242" s="32"/>
      <c r="N242" s="32"/>
      <c r="O242" s="32"/>
      <c r="P242" s="32"/>
      <c r="Q242" s="32"/>
      <c r="R242" s="32"/>
      <c r="S242" s="32"/>
      <c r="T242" s="32"/>
      <c r="U242" s="32"/>
      <c r="V242" s="32"/>
      <c r="W242" s="32"/>
      <c r="X242" s="32"/>
      <c r="Y242" s="32"/>
      <c r="Z242" s="32"/>
    </row>
    <row r="243" spans="1:26" ht="26.25" customHeight="1">
      <c r="A243" s="32"/>
      <c r="B243" s="124" t="s">
        <v>357</v>
      </c>
      <c r="C243" s="125"/>
      <c r="D243" s="125"/>
      <c r="E243" s="125"/>
      <c r="F243" s="126"/>
      <c r="G243" s="34"/>
      <c r="H243" s="34"/>
      <c r="I243" s="34"/>
      <c r="J243" s="34"/>
      <c r="K243" s="32"/>
      <c r="L243" s="32"/>
      <c r="M243" s="32"/>
      <c r="N243" s="32"/>
      <c r="O243" s="32"/>
      <c r="P243" s="32"/>
      <c r="Q243" s="32"/>
      <c r="R243" s="32"/>
      <c r="S243" s="32"/>
      <c r="T243" s="32"/>
      <c r="U243" s="32"/>
      <c r="V243" s="32"/>
      <c r="W243" s="32"/>
      <c r="X243" s="32"/>
      <c r="Y243" s="32"/>
      <c r="Z243" s="32"/>
    </row>
    <row r="244" spans="1:26" ht="26.25" customHeight="1">
      <c r="A244" s="32"/>
      <c r="B244" s="124" t="s">
        <v>358</v>
      </c>
      <c r="C244" s="125"/>
      <c r="D244" s="125"/>
      <c r="E244" s="125"/>
      <c r="F244" s="126"/>
      <c r="G244" s="34"/>
      <c r="H244" s="34"/>
      <c r="I244" s="34"/>
      <c r="J244" s="34"/>
      <c r="K244" s="32"/>
      <c r="L244" s="32"/>
      <c r="M244" s="32"/>
      <c r="N244" s="32"/>
      <c r="O244" s="32"/>
      <c r="P244" s="32"/>
      <c r="Q244" s="32"/>
      <c r="R244" s="32"/>
      <c r="S244" s="32"/>
      <c r="T244" s="32"/>
      <c r="U244" s="32"/>
      <c r="V244" s="32"/>
      <c r="W244" s="32"/>
      <c r="X244" s="32"/>
      <c r="Y244" s="32"/>
      <c r="Z244" s="32"/>
    </row>
    <row r="245" spans="1:26" ht="26.25" customHeight="1">
      <c r="A245" s="32"/>
      <c r="B245" s="128" t="s">
        <v>359</v>
      </c>
      <c r="C245" s="125"/>
      <c r="D245" s="125"/>
      <c r="E245" s="125"/>
      <c r="F245" s="126"/>
      <c r="G245" s="34"/>
      <c r="H245" s="34"/>
      <c r="I245" s="34"/>
      <c r="J245" s="34"/>
      <c r="K245" s="32"/>
      <c r="L245" s="32"/>
      <c r="M245" s="32"/>
      <c r="N245" s="32"/>
      <c r="O245" s="32"/>
      <c r="P245" s="32"/>
      <c r="Q245" s="32"/>
      <c r="R245" s="32"/>
      <c r="S245" s="32"/>
      <c r="T245" s="32"/>
      <c r="U245" s="32"/>
      <c r="V245" s="32"/>
      <c r="W245" s="32"/>
      <c r="X245" s="32"/>
      <c r="Y245" s="32"/>
      <c r="Z245" s="32"/>
    </row>
    <row r="246" spans="1:26" ht="26.25" customHeight="1">
      <c r="A246" s="32"/>
      <c r="B246" s="124" t="s">
        <v>360</v>
      </c>
      <c r="C246" s="125"/>
      <c r="D246" s="125"/>
      <c r="E246" s="125"/>
      <c r="F246" s="126"/>
      <c r="G246" s="34"/>
      <c r="H246" s="34"/>
      <c r="I246" s="34"/>
      <c r="J246" s="34"/>
      <c r="K246" s="32"/>
      <c r="L246" s="32"/>
      <c r="M246" s="32"/>
      <c r="N246" s="32"/>
      <c r="O246" s="32"/>
      <c r="P246" s="32"/>
      <c r="Q246" s="32"/>
      <c r="R246" s="32"/>
      <c r="S246" s="32"/>
      <c r="T246" s="32"/>
      <c r="U246" s="32"/>
      <c r="V246" s="32"/>
      <c r="W246" s="32"/>
      <c r="X246" s="32"/>
      <c r="Y246" s="32"/>
      <c r="Z246" s="32"/>
    </row>
    <row r="247" spans="1:26" ht="26.25" customHeight="1">
      <c r="A247" s="32"/>
      <c r="B247" s="124" t="s">
        <v>361</v>
      </c>
      <c r="C247" s="125"/>
      <c r="D247" s="125"/>
      <c r="E247" s="125"/>
      <c r="F247" s="126"/>
      <c r="G247" s="34"/>
      <c r="H247" s="34"/>
      <c r="I247" s="34"/>
      <c r="J247" s="34"/>
      <c r="K247" s="32"/>
      <c r="L247" s="32"/>
      <c r="M247" s="32"/>
      <c r="N247" s="32"/>
      <c r="O247" s="32"/>
      <c r="P247" s="32"/>
      <c r="Q247" s="32"/>
      <c r="R247" s="32"/>
      <c r="S247" s="32"/>
      <c r="T247" s="32"/>
      <c r="U247" s="32"/>
      <c r="V247" s="32"/>
      <c r="W247" s="32"/>
      <c r="X247" s="32"/>
      <c r="Y247" s="32"/>
      <c r="Z247" s="32"/>
    </row>
    <row r="248" spans="1:26" ht="26.25" customHeight="1">
      <c r="A248" s="32"/>
      <c r="B248" s="124" t="s">
        <v>362</v>
      </c>
      <c r="C248" s="125"/>
      <c r="D248" s="125"/>
      <c r="E248" s="125"/>
      <c r="F248" s="126"/>
      <c r="G248" s="34"/>
      <c r="H248" s="34"/>
      <c r="I248" s="34"/>
      <c r="J248" s="34"/>
      <c r="K248" s="32"/>
      <c r="L248" s="32"/>
      <c r="M248" s="32"/>
      <c r="N248" s="32"/>
      <c r="O248" s="32"/>
      <c r="P248" s="32"/>
      <c r="Q248" s="32"/>
      <c r="R248" s="32"/>
      <c r="S248" s="32"/>
      <c r="T248" s="32"/>
      <c r="U248" s="32"/>
      <c r="V248" s="32"/>
      <c r="W248" s="32"/>
      <c r="X248" s="32"/>
      <c r="Y248" s="32"/>
      <c r="Z248" s="32"/>
    </row>
    <row r="249" spans="1:26" ht="26.25" customHeight="1">
      <c r="A249" s="32"/>
      <c r="B249" s="124" t="s">
        <v>363</v>
      </c>
      <c r="C249" s="125"/>
      <c r="D249" s="125"/>
      <c r="E249" s="125"/>
      <c r="F249" s="126"/>
      <c r="G249" s="34"/>
      <c r="H249" s="34"/>
      <c r="I249" s="34"/>
      <c r="J249" s="34"/>
      <c r="K249" s="32"/>
      <c r="L249" s="32"/>
      <c r="M249" s="32"/>
      <c r="N249" s="32"/>
      <c r="O249" s="32"/>
      <c r="P249" s="32"/>
      <c r="Q249" s="32"/>
      <c r="R249" s="32"/>
      <c r="S249" s="32"/>
      <c r="T249" s="32"/>
      <c r="U249" s="32"/>
      <c r="V249" s="32"/>
      <c r="W249" s="32"/>
      <c r="X249" s="32"/>
      <c r="Y249" s="32"/>
      <c r="Z249" s="32"/>
    </row>
    <row r="250" spans="1:26" ht="26.25" customHeight="1">
      <c r="A250" s="32"/>
      <c r="B250" s="124" t="s">
        <v>364</v>
      </c>
      <c r="C250" s="125"/>
      <c r="D250" s="125"/>
      <c r="E250" s="125"/>
      <c r="F250" s="126"/>
      <c r="G250" s="34"/>
      <c r="H250" s="34"/>
      <c r="I250" s="34"/>
      <c r="J250" s="34"/>
      <c r="K250" s="32"/>
      <c r="L250" s="32"/>
      <c r="M250" s="32"/>
      <c r="N250" s="32"/>
      <c r="O250" s="32"/>
      <c r="P250" s="32"/>
      <c r="Q250" s="32"/>
      <c r="R250" s="32"/>
      <c r="S250" s="32"/>
      <c r="T250" s="32"/>
      <c r="U250" s="32"/>
      <c r="V250" s="32"/>
      <c r="W250" s="32"/>
      <c r="X250" s="32"/>
      <c r="Y250" s="32"/>
      <c r="Z250" s="32"/>
    </row>
    <row r="251" spans="1:26" ht="26.25" customHeight="1">
      <c r="A251" s="32"/>
      <c r="B251" s="124" t="s">
        <v>365</v>
      </c>
      <c r="C251" s="125"/>
      <c r="D251" s="125"/>
      <c r="E251" s="125"/>
      <c r="F251" s="126"/>
      <c r="G251" s="34"/>
      <c r="H251" s="34"/>
      <c r="I251" s="34"/>
      <c r="J251" s="34"/>
      <c r="K251" s="32"/>
      <c r="L251" s="32"/>
      <c r="M251" s="32"/>
      <c r="N251" s="32"/>
      <c r="O251" s="32"/>
      <c r="P251" s="32"/>
      <c r="Q251" s="32"/>
      <c r="R251" s="32"/>
      <c r="S251" s="32"/>
      <c r="T251" s="32"/>
      <c r="U251" s="32"/>
      <c r="V251" s="32"/>
      <c r="W251" s="32"/>
      <c r="X251" s="32"/>
      <c r="Y251" s="32"/>
      <c r="Z251" s="32"/>
    </row>
    <row r="252" spans="1:26" ht="26.25" customHeight="1">
      <c r="A252" s="32"/>
      <c r="B252" s="124" t="s">
        <v>366</v>
      </c>
      <c r="C252" s="125"/>
      <c r="D252" s="125"/>
      <c r="E252" s="125"/>
      <c r="F252" s="126"/>
      <c r="G252" s="34"/>
      <c r="H252" s="34"/>
      <c r="I252" s="34"/>
      <c r="J252" s="34"/>
      <c r="K252" s="32"/>
      <c r="L252" s="32"/>
      <c r="M252" s="32"/>
      <c r="N252" s="32"/>
      <c r="O252" s="32"/>
      <c r="P252" s="32"/>
      <c r="Q252" s="32"/>
      <c r="R252" s="32"/>
      <c r="S252" s="32"/>
      <c r="T252" s="32"/>
      <c r="U252" s="32"/>
      <c r="V252" s="32"/>
      <c r="W252" s="32"/>
      <c r="X252" s="32"/>
      <c r="Y252" s="32"/>
      <c r="Z252" s="32"/>
    </row>
    <row r="253" spans="1:26" ht="26.25" customHeight="1">
      <c r="A253" s="32"/>
      <c r="B253" s="124" t="s">
        <v>367</v>
      </c>
      <c r="C253" s="125"/>
      <c r="D253" s="125"/>
      <c r="E253" s="125"/>
      <c r="F253" s="126"/>
      <c r="G253" s="34"/>
      <c r="H253" s="34"/>
      <c r="I253" s="34"/>
      <c r="J253" s="34"/>
      <c r="K253" s="32"/>
      <c r="L253" s="32"/>
      <c r="M253" s="32"/>
      <c r="N253" s="32"/>
      <c r="O253" s="32"/>
      <c r="P253" s="32"/>
      <c r="Q253" s="32"/>
      <c r="R253" s="32"/>
      <c r="S253" s="32"/>
      <c r="T253" s="32"/>
      <c r="U253" s="32"/>
      <c r="V253" s="32"/>
      <c r="W253" s="32"/>
      <c r="X253" s="32"/>
      <c r="Y253" s="32"/>
      <c r="Z253" s="32"/>
    </row>
    <row r="254" spans="1:26" ht="26.25" customHeight="1">
      <c r="A254" s="32"/>
      <c r="B254" s="124" t="s">
        <v>368</v>
      </c>
      <c r="C254" s="125"/>
      <c r="D254" s="125"/>
      <c r="E254" s="125"/>
      <c r="F254" s="126"/>
      <c r="G254" s="34"/>
      <c r="H254" s="34"/>
      <c r="I254" s="34"/>
      <c r="J254" s="34"/>
      <c r="K254" s="32"/>
      <c r="L254" s="32"/>
      <c r="M254" s="32"/>
      <c r="N254" s="32"/>
      <c r="O254" s="32"/>
      <c r="P254" s="32"/>
      <c r="Q254" s="32"/>
      <c r="R254" s="32"/>
      <c r="S254" s="32"/>
      <c r="T254" s="32"/>
      <c r="U254" s="32"/>
      <c r="V254" s="32"/>
      <c r="W254" s="32"/>
      <c r="X254" s="32"/>
      <c r="Y254" s="32"/>
      <c r="Z254" s="32"/>
    </row>
    <row r="255" spans="1:26" ht="26.25" customHeight="1">
      <c r="A255" s="32"/>
      <c r="B255" s="124" t="s">
        <v>369</v>
      </c>
      <c r="C255" s="125"/>
      <c r="D255" s="125"/>
      <c r="E255" s="125"/>
      <c r="F255" s="126"/>
      <c r="G255" s="34"/>
      <c r="H255" s="34"/>
      <c r="I255" s="34"/>
      <c r="J255" s="34"/>
      <c r="K255" s="32"/>
      <c r="L255" s="32"/>
      <c r="M255" s="32"/>
      <c r="N255" s="32"/>
      <c r="O255" s="32"/>
      <c r="P255" s="32"/>
      <c r="Q255" s="32"/>
      <c r="R255" s="32"/>
      <c r="S255" s="32"/>
      <c r="T255" s="32"/>
      <c r="U255" s="32"/>
      <c r="V255" s="32"/>
      <c r="W255" s="32"/>
      <c r="X255" s="32"/>
      <c r="Y255" s="32"/>
      <c r="Z255" s="32"/>
    </row>
    <row r="256" spans="1:26" ht="26.25" customHeight="1">
      <c r="A256" s="32"/>
      <c r="B256" s="124" t="s">
        <v>370</v>
      </c>
      <c r="C256" s="125"/>
      <c r="D256" s="125"/>
      <c r="E256" s="125"/>
      <c r="F256" s="126"/>
      <c r="G256" s="34"/>
      <c r="H256" s="34"/>
      <c r="I256" s="34"/>
      <c r="J256" s="34"/>
      <c r="K256" s="32"/>
      <c r="L256" s="32"/>
      <c r="M256" s="32"/>
      <c r="N256" s="32"/>
      <c r="O256" s="32"/>
      <c r="P256" s="32"/>
      <c r="Q256" s="32"/>
      <c r="R256" s="32"/>
      <c r="S256" s="32"/>
      <c r="T256" s="32"/>
      <c r="U256" s="32"/>
      <c r="V256" s="32"/>
      <c r="W256" s="32"/>
      <c r="X256" s="32"/>
      <c r="Y256" s="32"/>
      <c r="Z256" s="32"/>
    </row>
    <row r="257" spans="1:26" ht="26.25" customHeight="1">
      <c r="A257" s="32"/>
      <c r="B257" s="124" t="s">
        <v>371</v>
      </c>
      <c r="C257" s="125"/>
      <c r="D257" s="125"/>
      <c r="E257" s="125"/>
      <c r="F257" s="126"/>
      <c r="G257" s="34"/>
      <c r="H257" s="34"/>
      <c r="I257" s="34"/>
      <c r="J257" s="34"/>
      <c r="K257" s="32"/>
      <c r="L257" s="32"/>
      <c r="M257" s="32"/>
      <c r="N257" s="32"/>
      <c r="O257" s="32"/>
      <c r="P257" s="32"/>
      <c r="Q257" s="32"/>
      <c r="R257" s="32"/>
      <c r="S257" s="32"/>
      <c r="T257" s="32"/>
      <c r="U257" s="32"/>
      <c r="V257" s="32"/>
      <c r="W257" s="32"/>
      <c r="X257" s="32"/>
      <c r="Y257" s="32"/>
      <c r="Z257" s="32"/>
    </row>
    <row r="258" spans="1:26" ht="26.25" customHeight="1">
      <c r="A258" s="32"/>
      <c r="B258" s="124" t="s">
        <v>372</v>
      </c>
      <c r="C258" s="125"/>
      <c r="D258" s="125"/>
      <c r="E258" s="125"/>
      <c r="F258" s="126"/>
      <c r="G258" s="34"/>
      <c r="H258" s="34"/>
      <c r="I258" s="34"/>
      <c r="J258" s="34"/>
      <c r="K258" s="32"/>
      <c r="L258" s="32"/>
      <c r="M258" s="32"/>
      <c r="N258" s="32"/>
      <c r="O258" s="32"/>
      <c r="P258" s="32"/>
      <c r="Q258" s="32"/>
      <c r="R258" s="32"/>
      <c r="S258" s="32"/>
      <c r="T258" s="32"/>
      <c r="U258" s="32"/>
      <c r="V258" s="32"/>
      <c r="W258" s="32"/>
      <c r="X258" s="32"/>
      <c r="Y258" s="32"/>
      <c r="Z258" s="32"/>
    </row>
    <row r="259" spans="1:26" ht="26.25" customHeight="1">
      <c r="A259" s="32"/>
      <c r="B259" s="124" t="s">
        <v>373</v>
      </c>
      <c r="C259" s="125"/>
      <c r="D259" s="125"/>
      <c r="E259" s="125"/>
      <c r="F259" s="126"/>
      <c r="G259" s="34"/>
      <c r="H259" s="34"/>
      <c r="I259" s="34"/>
      <c r="J259" s="34"/>
      <c r="K259" s="32"/>
      <c r="L259" s="32"/>
      <c r="M259" s="32"/>
      <c r="N259" s="32"/>
      <c r="O259" s="32"/>
      <c r="P259" s="32"/>
      <c r="Q259" s="32"/>
      <c r="R259" s="32"/>
      <c r="S259" s="32"/>
      <c r="T259" s="32"/>
      <c r="U259" s="32"/>
      <c r="V259" s="32"/>
      <c r="W259" s="32"/>
      <c r="X259" s="32"/>
      <c r="Y259" s="32"/>
      <c r="Z259" s="32"/>
    </row>
    <row r="260" spans="1:26" ht="26.25" customHeight="1">
      <c r="A260" s="32"/>
      <c r="B260" s="124" t="s">
        <v>374</v>
      </c>
      <c r="C260" s="125"/>
      <c r="D260" s="125"/>
      <c r="E260" s="125"/>
      <c r="F260" s="126"/>
      <c r="G260" s="34"/>
      <c r="H260" s="34"/>
      <c r="I260" s="34"/>
      <c r="J260" s="34"/>
      <c r="K260" s="32"/>
      <c r="L260" s="32"/>
      <c r="M260" s="32"/>
      <c r="N260" s="32"/>
      <c r="O260" s="32"/>
      <c r="P260" s="32"/>
      <c r="Q260" s="32"/>
      <c r="R260" s="32"/>
      <c r="S260" s="32"/>
      <c r="T260" s="32"/>
      <c r="U260" s="32"/>
      <c r="V260" s="32"/>
      <c r="W260" s="32"/>
      <c r="X260" s="32"/>
      <c r="Y260" s="32"/>
      <c r="Z260" s="32"/>
    </row>
    <row r="261" spans="1:26" ht="26.25" customHeight="1">
      <c r="A261" s="32"/>
      <c r="B261" s="124" t="s">
        <v>375</v>
      </c>
      <c r="C261" s="125"/>
      <c r="D261" s="125"/>
      <c r="E261" s="125"/>
      <c r="F261" s="126"/>
      <c r="G261" s="34"/>
      <c r="H261" s="34"/>
      <c r="I261" s="34"/>
      <c r="J261" s="34"/>
      <c r="K261" s="32"/>
      <c r="L261" s="32"/>
      <c r="M261" s="32"/>
      <c r="N261" s="32"/>
      <c r="O261" s="32"/>
      <c r="P261" s="32"/>
      <c r="Q261" s="32"/>
      <c r="R261" s="32"/>
      <c r="S261" s="32"/>
      <c r="T261" s="32"/>
      <c r="U261" s="32"/>
      <c r="V261" s="32"/>
      <c r="W261" s="32"/>
      <c r="X261" s="32"/>
      <c r="Y261" s="32"/>
      <c r="Z261" s="32"/>
    </row>
    <row r="262" spans="1:26" ht="26.25" customHeight="1">
      <c r="A262" s="32"/>
      <c r="B262" s="124" t="s">
        <v>376</v>
      </c>
      <c r="C262" s="125"/>
      <c r="D262" s="125"/>
      <c r="E262" s="125"/>
      <c r="F262" s="126"/>
      <c r="G262" s="34"/>
      <c r="H262" s="34"/>
      <c r="I262" s="34"/>
      <c r="J262" s="34"/>
      <c r="K262" s="32"/>
      <c r="L262" s="32"/>
      <c r="M262" s="32"/>
      <c r="N262" s="32"/>
      <c r="O262" s="32"/>
      <c r="P262" s="32"/>
      <c r="Q262" s="32"/>
      <c r="R262" s="32"/>
      <c r="S262" s="32"/>
      <c r="T262" s="32"/>
      <c r="U262" s="32"/>
      <c r="V262" s="32"/>
      <c r="W262" s="32"/>
      <c r="X262" s="32"/>
      <c r="Y262" s="32"/>
      <c r="Z262" s="32"/>
    </row>
    <row r="263" spans="1:26" ht="26.25" customHeight="1">
      <c r="A263" s="32"/>
      <c r="B263" s="124" t="s">
        <v>377</v>
      </c>
      <c r="C263" s="125"/>
      <c r="D263" s="125"/>
      <c r="E263" s="125"/>
      <c r="F263" s="126"/>
      <c r="G263" s="34"/>
      <c r="H263" s="34"/>
      <c r="I263" s="34"/>
      <c r="J263" s="34"/>
      <c r="K263" s="32"/>
      <c r="L263" s="32"/>
      <c r="M263" s="32"/>
      <c r="N263" s="32"/>
      <c r="O263" s="32"/>
      <c r="P263" s="32"/>
      <c r="Q263" s="32"/>
      <c r="R263" s="32"/>
      <c r="S263" s="32"/>
      <c r="T263" s="32"/>
      <c r="U263" s="32"/>
      <c r="V263" s="32"/>
      <c r="W263" s="32"/>
      <c r="X263" s="32"/>
      <c r="Y263" s="32"/>
      <c r="Z263" s="32"/>
    </row>
    <row r="264" spans="1:26" ht="26.25" customHeight="1">
      <c r="A264" s="32"/>
      <c r="B264" s="124" t="s">
        <v>378</v>
      </c>
      <c r="C264" s="125"/>
      <c r="D264" s="125"/>
      <c r="E264" s="125"/>
      <c r="F264" s="126"/>
      <c r="G264" s="34"/>
      <c r="H264" s="34"/>
      <c r="I264" s="34"/>
      <c r="J264" s="34"/>
      <c r="K264" s="32"/>
      <c r="L264" s="32"/>
      <c r="M264" s="32"/>
      <c r="N264" s="32"/>
      <c r="O264" s="32"/>
      <c r="P264" s="32"/>
      <c r="Q264" s="32"/>
      <c r="R264" s="32"/>
      <c r="S264" s="32"/>
      <c r="T264" s="32"/>
      <c r="U264" s="32"/>
      <c r="V264" s="32"/>
      <c r="W264" s="32"/>
      <c r="X264" s="32"/>
      <c r="Y264" s="32"/>
      <c r="Z264" s="32"/>
    </row>
    <row r="265" spans="1:26" ht="26.25" customHeight="1">
      <c r="A265" s="32"/>
      <c r="B265" s="124" t="s">
        <v>379</v>
      </c>
      <c r="C265" s="125"/>
      <c r="D265" s="125"/>
      <c r="E265" s="125"/>
      <c r="F265" s="126"/>
      <c r="G265" s="34"/>
      <c r="H265" s="34"/>
      <c r="I265" s="34"/>
      <c r="J265" s="34"/>
      <c r="K265" s="32"/>
      <c r="L265" s="32"/>
      <c r="M265" s="32"/>
      <c r="N265" s="32"/>
      <c r="O265" s="32"/>
      <c r="P265" s="32"/>
      <c r="Q265" s="32"/>
      <c r="R265" s="32"/>
      <c r="S265" s="32"/>
      <c r="T265" s="32"/>
      <c r="U265" s="32"/>
      <c r="V265" s="32"/>
      <c r="W265" s="32"/>
      <c r="X265" s="32"/>
      <c r="Y265" s="32"/>
      <c r="Z265" s="32"/>
    </row>
    <row r="266" spans="1:26" ht="26.25" customHeight="1">
      <c r="A266" s="32"/>
      <c r="B266" s="124" t="s">
        <v>380</v>
      </c>
      <c r="C266" s="125"/>
      <c r="D266" s="125"/>
      <c r="E266" s="125"/>
      <c r="F266" s="126"/>
      <c r="G266" s="34"/>
      <c r="H266" s="34"/>
      <c r="I266" s="34"/>
      <c r="J266" s="34"/>
      <c r="K266" s="32"/>
      <c r="L266" s="32"/>
      <c r="M266" s="32"/>
      <c r="N266" s="32"/>
      <c r="O266" s="32"/>
      <c r="P266" s="32"/>
      <c r="Q266" s="32"/>
      <c r="R266" s="32"/>
      <c r="S266" s="32"/>
      <c r="T266" s="32"/>
      <c r="U266" s="32"/>
      <c r="V266" s="32"/>
      <c r="W266" s="32"/>
      <c r="X266" s="32"/>
      <c r="Y266" s="32"/>
      <c r="Z266" s="32"/>
    </row>
    <row r="267" spans="1:26" ht="26.25" customHeight="1">
      <c r="A267" s="32"/>
      <c r="B267" s="124" t="s">
        <v>381</v>
      </c>
      <c r="C267" s="125"/>
      <c r="D267" s="125"/>
      <c r="E267" s="125"/>
      <c r="F267" s="126"/>
      <c r="G267" s="34"/>
      <c r="H267" s="34"/>
      <c r="I267" s="34"/>
      <c r="J267" s="34"/>
      <c r="K267" s="32"/>
      <c r="L267" s="32"/>
      <c r="M267" s="32"/>
      <c r="N267" s="32"/>
      <c r="O267" s="32"/>
      <c r="P267" s="32"/>
      <c r="Q267" s="32"/>
      <c r="R267" s="32"/>
      <c r="S267" s="32"/>
      <c r="T267" s="32"/>
      <c r="U267" s="32"/>
      <c r="V267" s="32"/>
      <c r="W267" s="32"/>
      <c r="X267" s="32"/>
      <c r="Y267" s="32"/>
      <c r="Z267" s="32"/>
    </row>
    <row r="268" spans="1:26" ht="26.25" customHeight="1">
      <c r="A268" s="32"/>
      <c r="B268" s="124" t="s">
        <v>382</v>
      </c>
      <c r="C268" s="125"/>
      <c r="D268" s="125"/>
      <c r="E268" s="125"/>
      <c r="F268" s="126"/>
      <c r="G268" s="34"/>
      <c r="H268" s="34"/>
      <c r="I268" s="34"/>
      <c r="J268" s="34"/>
      <c r="K268" s="32"/>
      <c r="L268" s="32"/>
      <c r="M268" s="32"/>
      <c r="N268" s="32"/>
      <c r="O268" s="32"/>
      <c r="P268" s="32"/>
      <c r="Q268" s="32"/>
      <c r="R268" s="32"/>
      <c r="S268" s="32"/>
      <c r="T268" s="32"/>
      <c r="U268" s="32"/>
      <c r="V268" s="32"/>
      <c r="W268" s="32"/>
      <c r="X268" s="32"/>
      <c r="Y268" s="32"/>
      <c r="Z268" s="32"/>
    </row>
    <row r="269" spans="1:26" ht="26.25" customHeight="1">
      <c r="A269" s="32"/>
      <c r="B269" s="124" t="s">
        <v>383</v>
      </c>
      <c r="C269" s="125"/>
      <c r="D269" s="125"/>
      <c r="E269" s="125"/>
      <c r="F269" s="126"/>
      <c r="G269" s="34"/>
      <c r="H269" s="34"/>
      <c r="I269" s="34"/>
      <c r="J269" s="34"/>
      <c r="K269" s="32"/>
      <c r="L269" s="32"/>
      <c r="M269" s="32"/>
      <c r="N269" s="32"/>
      <c r="O269" s="32"/>
      <c r="P269" s="32"/>
      <c r="Q269" s="32"/>
      <c r="R269" s="32"/>
      <c r="S269" s="32"/>
      <c r="T269" s="32"/>
      <c r="U269" s="32"/>
      <c r="V269" s="32"/>
      <c r="W269" s="32"/>
      <c r="X269" s="32"/>
      <c r="Y269" s="32"/>
      <c r="Z269" s="32"/>
    </row>
    <row r="270" spans="1:26" ht="26.25" customHeight="1">
      <c r="A270" s="32"/>
      <c r="B270" s="124" t="s">
        <v>384</v>
      </c>
      <c r="C270" s="125"/>
      <c r="D270" s="125"/>
      <c r="E270" s="125"/>
      <c r="F270" s="126"/>
      <c r="G270" s="34"/>
      <c r="H270" s="34"/>
      <c r="I270" s="34"/>
      <c r="J270" s="34"/>
      <c r="K270" s="32"/>
      <c r="L270" s="32"/>
      <c r="M270" s="32"/>
      <c r="N270" s="32"/>
      <c r="O270" s="32"/>
      <c r="P270" s="32"/>
      <c r="Q270" s="32"/>
      <c r="R270" s="32"/>
      <c r="S270" s="32"/>
      <c r="T270" s="32"/>
      <c r="U270" s="32"/>
      <c r="V270" s="32"/>
      <c r="W270" s="32"/>
      <c r="X270" s="32"/>
      <c r="Y270" s="32"/>
      <c r="Z270" s="32"/>
    </row>
    <row r="271" spans="1:26" ht="26.25" customHeight="1">
      <c r="A271" s="32"/>
      <c r="B271" s="124" t="s">
        <v>385</v>
      </c>
      <c r="C271" s="125"/>
      <c r="D271" s="125"/>
      <c r="E271" s="125"/>
      <c r="F271" s="126"/>
      <c r="G271" s="34"/>
      <c r="H271" s="34"/>
      <c r="I271" s="34"/>
      <c r="J271" s="34"/>
      <c r="K271" s="32"/>
      <c r="L271" s="32"/>
      <c r="M271" s="32"/>
      <c r="N271" s="32"/>
      <c r="O271" s="32"/>
      <c r="P271" s="32"/>
      <c r="Q271" s="32"/>
      <c r="R271" s="32"/>
      <c r="S271" s="32"/>
      <c r="T271" s="32"/>
      <c r="U271" s="32"/>
      <c r="V271" s="32"/>
      <c r="W271" s="32"/>
      <c r="X271" s="32"/>
      <c r="Y271" s="32"/>
      <c r="Z271" s="32"/>
    </row>
    <row r="272" spans="1:26" ht="26.25" customHeight="1">
      <c r="A272" s="32"/>
      <c r="B272" s="124" t="s">
        <v>386</v>
      </c>
      <c r="C272" s="125"/>
      <c r="D272" s="125"/>
      <c r="E272" s="125"/>
      <c r="F272" s="126"/>
      <c r="G272" s="34"/>
      <c r="H272" s="34"/>
      <c r="I272" s="34"/>
      <c r="J272" s="34"/>
      <c r="K272" s="32"/>
      <c r="L272" s="32"/>
      <c r="M272" s="32"/>
      <c r="N272" s="32"/>
      <c r="O272" s="32"/>
      <c r="P272" s="32"/>
      <c r="Q272" s="32"/>
      <c r="R272" s="32"/>
      <c r="S272" s="32"/>
      <c r="T272" s="32"/>
      <c r="U272" s="32"/>
      <c r="V272" s="32"/>
      <c r="W272" s="32"/>
      <c r="X272" s="32"/>
      <c r="Y272" s="32"/>
      <c r="Z272" s="32"/>
    </row>
    <row r="273" spans="1:26" ht="26.25" customHeight="1">
      <c r="A273" s="32"/>
      <c r="B273" s="124" t="s">
        <v>387</v>
      </c>
      <c r="C273" s="125"/>
      <c r="D273" s="125"/>
      <c r="E273" s="125"/>
      <c r="F273" s="126"/>
      <c r="G273" s="34"/>
      <c r="H273" s="34"/>
      <c r="I273" s="34"/>
      <c r="J273" s="34"/>
      <c r="K273" s="32"/>
      <c r="L273" s="32"/>
      <c r="M273" s="32"/>
      <c r="N273" s="32"/>
      <c r="O273" s="32"/>
      <c r="P273" s="32"/>
      <c r="Q273" s="32"/>
      <c r="R273" s="32"/>
      <c r="S273" s="32"/>
      <c r="T273" s="32"/>
      <c r="U273" s="32"/>
      <c r="V273" s="32"/>
      <c r="W273" s="32"/>
      <c r="X273" s="32"/>
      <c r="Y273" s="32"/>
      <c r="Z273" s="32"/>
    </row>
    <row r="274" spans="1:26" ht="26.25" customHeight="1">
      <c r="A274" s="32"/>
      <c r="B274" s="124" t="s">
        <v>388</v>
      </c>
      <c r="C274" s="125"/>
      <c r="D274" s="125"/>
      <c r="E274" s="125"/>
      <c r="F274" s="126"/>
      <c r="G274" s="34"/>
      <c r="H274" s="34"/>
      <c r="I274" s="34"/>
      <c r="J274" s="34"/>
      <c r="K274" s="32"/>
      <c r="L274" s="32"/>
      <c r="M274" s="32"/>
      <c r="N274" s="32"/>
      <c r="O274" s="32"/>
      <c r="P274" s="32"/>
      <c r="Q274" s="32"/>
      <c r="R274" s="32"/>
      <c r="S274" s="32"/>
      <c r="T274" s="32"/>
      <c r="U274" s="32"/>
      <c r="V274" s="32"/>
      <c r="W274" s="32"/>
      <c r="X274" s="32"/>
      <c r="Y274" s="32"/>
      <c r="Z274" s="32"/>
    </row>
    <row r="275" spans="1:26" ht="26.25" customHeight="1">
      <c r="A275" s="32"/>
      <c r="B275" s="124" t="s">
        <v>389</v>
      </c>
      <c r="C275" s="125"/>
      <c r="D275" s="125"/>
      <c r="E275" s="125"/>
      <c r="F275" s="126"/>
      <c r="G275" s="34"/>
      <c r="H275" s="34"/>
      <c r="I275" s="34"/>
      <c r="J275" s="34"/>
      <c r="K275" s="32"/>
      <c r="L275" s="32"/>
      <c r="M275" s="32"/>
      <c r="N275" s="32"/>
      <c r="O275" s="32"/>
      <c r="P275" s="32"/>
      <c r="Q275" s="32"/>
      <c r="R275" s="32"/>
      <c r="S275" s="32"/>
      <c r="T275" s="32"/>
      <c r="U275" s="32"/>
      <c r="V275" s="32"/>
      <c r="W275" s="32"/>
      <c r="X275" s="32"/>
      <c r="Y275" s="32"/>
      <c r="Z275" s="32"/>
    </row>
    <row r="276" spans="1:26" ht="26.25" customHeight="1">
      <c r="A276" s="32"/>
      <c r="B276" s="124" t="s">
        <v>390</v>
      </c>
      <c r="C276" s="125"/>
      <c r="D276" s="125"/>
      <c r="E276" s="125"/>
      <c r="F276" s="126"/>
      <c r="G276" s="34"/>
      <c r="H276" s="34"/>
      <c r="I276" s="34"/>
      <c r="J276" s="34"/>
      <c r="K276" s="32"/>
      <c r="L276" s="32"/>
      <c r="M276" s="32"/>
      <c r="N276" s="32"/>
      <c r="O276" s="32"/>
      <c r="P276" s="32"/>
      <c r="Q276" s="32"/>
      <c r="R276" s="32"/>
      <c r="S276" s="32"/>
      <c r="T276" s="32"/>
      <c r="U276" s="32"/>
      <c r="V276" s="32"/>
      <c r="W276" s="32"/>
      <c r="X276" s="32"/>
      <c r="Y276" s="32"/>
      <c r="Z276" s="32"/>
    </row>
    <row r="277" spans="1:26" ht="26.25" customHeight="1">
      <c r="A277" s="32"/>
      <c r="B277" s="124" t="s">
        <v>391</v>
      </c>
      <c r="C277" s="125"/>
      <c r="D277" s="125"/>
      <c r="E277" s="125"/>
      <c r="F277" s="126"/>
      <c r="G277" s="34"/>
      <c r="H277" s="34"/>
      <c r="I277" s="34"/>
      <c r="J277" s="34"/>
      <c r="K277" s="32"/>
      <c r="L277" s="32"/>
      <c r="M277" s="32"/>
      <c r="N277" s="32"/>
      <c r="O277" s="32"/>
      <c r="P277" s="32"/>
      <c r="Q277" s="32"/>
      <c r="R277" s="32"/>
      <c r="S277" s="32"/>
      <c r="T277" s="32"/>
      <c r="U277" s="32"/>
      <c r="V277" s="32"/>
      <c r="W277" s="32"/>
      <c r="X277" s="32"/>
      <c r="Y277" s="32"/>
      <c r="Z277" s="32"/>
    </row>
    <row r="278" spans="1:26" ht="26.25" customHeight="1">
      <c r="A278" s="32"/>
      <c r="B278" s="124" t="s">
        <v>392</v>
      </c>
      <c r="C278" s="125"/>
      <c r="D278" s="125"/>
      <c r="E278" s="125"/>
      <c r="F278" s="126"/>
      <c r="G278" s="34"/>
      <c r="H278" s="34"/>
      <c r="I278" s="34"/>
      <c r="J278" s="34"/>
      <c r="K278" s="32"/>
      <c r="L278" s="32"/>
      <c r="M278" s="32"/>
      <c r="N278" s="32"/>
      <c r="O278" s="32"/>
      <c r="P278" s="32"/>
      <c r="Q278" s="32"/>
      <c r="R278" s="32"/>
      <c r="S278" s="32"/>
      <c r="T278" s="32"/>
      <c r="U278" s="32"/>
      <c r="V278" s="32"/>
      <c r="W278" s="32"/>
      <c r="X278" s="32"/>
      <c r="Y278" s="32"/>
      <c r="Z278" s="32"/>
    </row>
    <row r="279" spans="1:26" ht="26.25" customHeight="1">
      <c r="A279" s="32"/>
      <c r="B279" s="124" t="s">
        <v>393</v>
      </c>
      <c r="C279" s="125"/>
      <c r="D279" s="125"/>
      <c r="E279" s="125"/>
      <c r="F279" s="126"/>
      <c r="G279" s="34"/>
      <c r="H279" s="34"/>
      <c r="I279" s="34"/>
      <c r="J279" s="34"/>
      <c r="K279" s="32"/>
      <c r="L279" s="32"/>
      <c r="M279" s="32"/>
      <c r="N279" s="32"/>
      <c r="O279" s="32"/>
      <c r="P279" s="32"/>
      <c r="Q279" s="32"/>
      <c r="R279" s="32"/>
      <c r="S279" s="32"/>
      <c r="T279" s="32"/>
      <c r="U279" s="32"/>
      <c r="V279" s="32"/>
      <c r="W279" s="32"/>
      <c r="X279" s="32"/>
      <c r="Y279" s="32"/>
      <c r="Z279" s="32"/>
    </row>
    <row r="280" spans="1:26" ht="26.25" customHeight="1">
      <c r="A280" s="32"/>
      <c r="B280" s="124" t="s">
        <v>394</v>
      </c>
      <c r="C280" s="125"/>
      <c r="D280" s="125"/>
      <c r="E280" s="125"/>
      <c r="F280" s="126"/>
      <c r="G280" s="34"/>
      <c r="H280" s="34"/>
      <c r="I280" s="34"/>
      <c r="J280" s="34"/>
      <c r="K280" s="32"/>
      <c r="L280" s="32"/>
      <c r="M280" s="32"/>
      <c r="N280" s="32"/>
      <c r="O280" s="32"/>
      <c r="P280" s="32"/>
      <c r="Q280" s="32"/>
      <c r="R280" s="32"/>
      <c r="S280" s="32"/>
      <c r="T280" s="32"/>
      <c r="U280" s="32"/>
      <c r="V280" s="32"/>
      <c r="W280" s="32"/>
      <c r="X280" s="32"/>
      <c r="Y280" s="32"/>
      <c r="Z280" s="32"/>
    </row>
    <row r="281" spans="1:26" ht="26.25" customHeight="1">
      <c r="A281" s="32"/>
      <c r="B281" s="124" t="s">
        <v>395</v>
      </c>
      <c r="C281" s="125"/>
      <c r="D281" s="125"/>
      <c r="E281" s="125"/>
      <c r="F281" s="126"/>
      <c r="G281" s="34"/>
      <c r="H281" s="34"/>
      <c r="I281" s="34"/>
      <c r="J281" s="34"/>
      <c r="K281" s="32"/>
      <c r="L281" s="32"/>
      <c r="M281" s="32"/>
      <c r="N281" s="32"/>
      <c r="O281" s="32"/>
      <c r="P281" s="32"/>
      <c r="Q281" s="32"/>
      <c r="R281" s="32"/>
      <c r="S281" s="32"/>
      <c r="T281" s="32"/>
      <c r="U281" s="32"/>
      <c r="V281" s="32"/>
      <c r="W281" s="32"/>
      <c r="X281" s="32"/>
      <c r="Y281" s="32"/>
      <c r="Z281" s="32"/>
    </row>
    <row r="282" spans="1:26" ht="26.25" customHeight="1">
      <c r="A282" s="32"/>
      <c r="B282" s="124" t="s">
        <v>396</v>
      </c>
      <c r="C282" s="125"/>
      <c r="D282" s="125"/>
      <c r="E282" s="125"/>
      <c r="F282" s="126"/>
      <c r="G282" s="34"/>
      <c r="H282" s="34"/>
      <c r="I282" s="34"/>
      <c r="J282" s="34"/>
      <c r="K282" s="32"/>
      <c r="L282" s="32"/>
      <c r="M282" s="32"/>
      <c r="N282" s="32"/>
      <c r="O282" s="32"/>
      <c r="P282" s="32"/>
      <c r="Q282" s="32"/>
      <c r="R282" s="32"/>
      <c r="S282" s="32"/>
      <c r="T282" s="32"/>
      <c r="U282" s="32"/>
      <c r="V282" s="32"/>
      <c r="W282" s="32"/>
      <c r="X282" s="32"/>
      <c r="Y282" s="32"/>
      <c r="Z282" s="32"/>
    </row>
    <row r="283" spans="1:26" ht="26.25" customHeight="1">
      <c r="A283" s="32"/>
      <c r="B283" s="124" t="s">
        <v>397</v>
      </c>
      <c r="C283" s="125"/>
      <c r="D283" s="125"/>
      <c r="E283" s="125"/>
      <c r="F283" s="126"/>
      <c r="G283" s="34"/>
      <c r="H283" s="34"/>
      <c r="I283" s="34"/>
      <c r="J283" s="34"/>
      <c r="K283" s="32"/>
      <c r="L283" s="32"/>
      <c r="M283" s="32"/>
      <c r="N283" s="32"/>
      <c r="O283" s="32"/>
      <c r="P283" s="32"/>
      <c r="Q283" s="32"/>
      <c r="R283" s="32"/>
      <c r="S283" s="32"/>
      <c r="T283" s="32"/>
      <c r="U283" s="32"/>
      <c r="V283" s="32"/>
      <c r="W283" s="32"/>
      <c r="X283" s="32"/>
      <c r="Y283" s="32"/>
      <c r="Z283" s="32"/>
    </row>
    <row r="284" spans="1:26" ht="26.25" customHeight="1">
      <c r="A284" s="32"/>
      <c r="B284" s="124" t="s">
        <v>398</v>
      </c>
      <c r="C284" s="125"/>
      <c r="D284" s="125"/>
      <c r="E284" s="125"/>
      <c r="F284" s="126"/>
      <c r="G284" s="34"/>
      <c r="H284" s="34"/>
      <c r="I284" s="34"/>
      <c r="J284" s="34"/>
      <c r="K284" s="32"/>
      <c r="L284" s="32"/>
      <c r="M284" s="32"/>
      <c r="N284" s="32"/>
      <c r="O284" s="32"/>
      <c r="P284" s="32"/>
      <c r="Q284" s="32"/>
      <c r="R284" s="32"/>
      <c r="S284" s="32"/>
      <c r="T284" s="32"/>
      <c r="U284" s="32"/>
      <c r="V284" s="32"/>
      <c r="W284" s="32"/>
      <c r="X284" s="32"/>
      <c r="Y284" s="32"/>
      <c r="Z284" s="32"/>
    </row>
    <row r="285" spans="1:26" ht="26.25" customHeight="1">
      <c r="A285" s="32"/>
      <c r="B285" s="124" t="s">
        <v>399</v>
      </c>
      <c r="C285" s="125"/>
      <c r="D285" s="125"/>
      <c r="E285" s="125"/>
      <c r="F285" s="126"/>
      <c r="G285" s="34"/>
      <c r="H285" s="34"/>
      <c r="I285" s="34"/>
      <c r="J285" s="34"/>
      <c r="K285" s="32"/>
      <c r="L285" s="32"/>
      <c r="M285" s="32"/>
      <c r="N285" s="32"/>
      <c r="O285" s="32"/>
      <c r="P285" s="32"/>
      <c r="Q285" s="32"/>
      <c r="R285" s="32"/>
      <c r="S285" s="32"/>
      <c r="T285" s="32"/>
      <c r="U285" s="32"/>
      <c r="V285" s="32"/>
      <c r="W285" s="32"/>
      <c r="X285" s="32"/>
      <c r="Y285" s="32"/>
      <c r="Z285" s="32"/>
    </row>
    <row r="286" spans="1:26" ht="26.25" customHeight="1">
      <c r="A286" s="32"/>
      <c r="B286" s="124" t="s">
        <v>400</v>
      </c>
      <c r="C286" s="125"/>
      <c r="D286" s="125"/>
      <c r="E286" s="125"/>
      <c r="F286" s="126"/>
      <c r="G286" s="34"/>
      <c r="H286" s="34"/>
      <c r="I286" s="34"/>
      <c r="J286" s="34"/>
      <c r="K286" s="32"/>
      <c r="L286" s="32"/>
      <c r="M286" s="32"/>
      <c r="N286" s="32"/>
      <c r="O286" s="32"/>
      <c r="P286" s="32"/>
      <c r="Q286" s="32"/>
      <c r="R286" s="32"/>
      <c r="S286" s="32"/>
      <c r="T286" s="32"/>
      <c r="U286" s="32"/>
      <c r="V286" s="32"/>
      <c r="W286" s="32"/>
      <c r="X286" s="32"/>
      <c r="Y286" s="32"/>
      <c r="Z286" s="32"/>
    </row>
    <row r="287" spans="1:26" ht="26.25" customHeight="1">
      <c r="A287" s="32"/>
      <c r="B287" s="124" t="s">
        <v>401</v>
      </c>
      <c r="C287" s="125"/>
      <c r="D287" s="125"/>
      <c r="E287" s="125"/>
      <c r="F287" s="126"/>
      <c r="G287" s="34"/>
      <c r="H287" s="34"/>
      <c r="I287" s="34"/>
      <c r="J287" s="34"/>
      <c r="K287" s="32"/>
      <c r="L287" s="32"/>
      <c r="M287" s="32"/>
      <c r="N287" s="32"/>
      <c r="O287" s="32"/>
      <c r="P287" s="32"/>
      <c r="Q287" s="32"/>
      <c r="R287" s="32"/>
      <c r="S287" s="32"/>
      <c r="T287" s="32"/>
      <c r="U287" s="32"/>
      <c r="V287" s="32"/>
      <c r="W287" s="32"/>
      <c r="X287" s="32"/>
      <c r="Y287" s="32"/>
      <c r="Z287" s="32"/>
    </row>
    <row r="288" spans="1:26" ht="26.25" customHeight="1">
      <c r="A288" s="32"/>
      <c r="B288" s="124" t="s">
        <v>402</v>
      </c>
      <c r="C288" s="125"/>
      <c r="D288" s="125"/>
      <c r="E288" s="125"/>
      <c r="F288" s="126"/>
      <c r="G288" s="34"/>
      <c r="H288" s="34"/>
      <c r="I288" s="34"/>
      <c r="J288" s="34"/>
      <c r="K288" s="32"/>
      <c r="L288" s="32"/>
      <c r="M288" s="32"/>
      <c r="N288" s="32"/>
      <c r="O288" s="32"/>
      <c r="P288" s="32"/>
      <c r="Q288" s="32"/>
      <c r="R288" s="32"/>
      <c r="S288" s="32"/>
      <c r="T288" s="32"/>
      <c r="U288" s="32"/>
      <c r="V288" s="32"/>
      <c r="W288" s="32"/>
      <c r="X288" s="32"/>
      <c r="Y288" s="32"/>
      <c r="Z288" s="32"/>
    </row>
    <row r="289" spans="1:26" ht="26.25" customHeight="1">
      <c r="A289" s="32"/>
      <c r="B289" s="124" t="s">
        <v>403</v>
      </c>
      <c r="C289" s="125"/>
      <c r="D289" s="125"/>
      <c r="E289" s="125"/>
      <c r="F289" s="126"/>
      <c r="G289" s="34"/>
      <c r="H289" s="34"/>
      <c r="I289" s="34"/>
      <c r="J289" s="34"/>
      <c r="K289" s="32"/>
      <c r="L289" s="32"/>
      <c r="M289" s="32"/>
      <c r="N289" s="32"/>
      <c r="O289" s="32"/>
      <c r="P289" s="32"/>
      <c r="Q289" s="32"/>
      <c r="R289" s="32"/>
      <c r="S289" s="32"/>
      <c r="T289" s="32"/>
      <c r="U289" s="32"/>
      <c r="V289" s="32"/>
      <c r="W289" s="32"/>
      <c r="X289" s="32"/>
      <c r="Y289" s="32"/>
      <c r="Z289" s="32"/>
    </row>
    <row r="290" spans="1:26" ht="26.25" customHeight="1">
      <c r="A290" s="32"/>
      <c r="B290" s="124" t="s">
        <v>404</v>
      </c>
      <c r="C290" s="125"/>
      <c r="D290" s="125"/>
      <c r="E290" s="125"/>
      <c r="F290" s="126"/>
      <c r="G290" s="34"/>
      <c r="H290" s="34"/>
      <c r="I290" s="34"/>
      <c r="J290" s="34"/>
      <c r="K290" s="32"/>
      <c r="L290" s="32"/>
      <c r="M290" s="32"/>
      <c r="N290" s="32"/>
      <c r="O290" s="32"/>
      <c r="P290" s="32"/>
      <c r="Q290" s="32"/>
      <c r="R290" s="32"/>
      <c r="S290" s="32"/>
      <c r="T290" s="32"/>
      <c r="U290" s="32"/>
      <c r="V290" s="32"/>
      <c r="W290" s="32"/>
      <c r="X290" s="32"/>
      <c r="Y290" s="32"/>
      <c r="Z290" s="32"/>
    </row>
    <row r="291" spans="1:26" ht="26.25" customHeight="1">
      <c r="A291" s="32"/>
      <c r="B291" s="124" t="s">
        <v>405</v>
      </c>
      <c r="C291" s="125"/>
      <c r="D291" s="125"/>
      <c r="E291" s="125"/>
      <c r="F291" s="126"/>
      <c r="G291" s="34"/>
      <c r="H291" s="34"/>
      <c r="I291" s="34"/>
      <c r="J291" s="34"/>
      <c r="K291" s="32"/>
      <c r="L291" s="32"/>
      <c r="M291" s="32"/>
      <c r="N291" s="32"/>
      <c r="O291" s="32"/>
      <c r="P291" s="32"/>
      <c r="Q291" s="32"/>
      <c r="R291" s="32"/>
      <c r="S291" s="32"/>
      <c r="T291" s="32"/>
      <c r="U291" s="32"/>
      <c r="V291" s="32"/>
      <c r="W291" s="32"/>
      <c r="X291" s="32"/>
      <c r="Y291" s="32"/>
      <c r="Z291" s="32"/>
    </row>
    <row r="292" spans="1:26" ht="26.25" customHeight="1">
      <c r="A292" s="32"/>
      <c r="B292" s="124" t="s">
        <v>406</v>
      </c>
      <c r="C292" s="125"/>
      <c r="D292" s="125"/>
      <c r="E292" s="125"/>
      <c r="F292" s="126"/>
      <c r="G292" s="34"/>
      <c r="H292" s="34"/>
      <c r="I292" s="34"/>
      <c r="J292" s="34"/>
      <c r="K292" s="32"/>
      <c r="L292" s="32"/>
      <c r="M292" s="32"/>
      <c r="N292" s="32"/>
      <c r="O292" s="32"/>
      <c r="P292" s="32"/>
      <c r="Q292" s="32"/>
      <c r="R292" s="32"/>
      <c r="S292" s="32"/>
      <c r="T292" s="32"/>
      <c r="U292" s="32"/>
      <c r="V292" s="32"/>
      <c r="W292" s="32"/>
      <c r="X292" s="32"/>
      <c r="Y292" s="32"/>
      <c r="Z292" s="32"/>
    </row>
    <row r="293" spans="1:26" ht="26.25" customHeight="1">
      <c r="A293" s="32"/>
      <c r="B293" s="124" t="s">
        <v>407</v>
      </c>
      <c r="C293" s="125"/>
      <c r="D293" s="125"/>
      <c r="E293" s="125"/>
      <c r="F293" s="126"/>
      <c r="G293" s="34"/>
      <c r="H293" s="34"/>
      <c r="I293" s="34"/>
      <c r="J293" s="34"/>
      <c r="K293" s="32"/>
      <c r="L293" s="32"/>
      <c r="M293" s="32"/>
      <c r="N293" s="32"/>
      <c r="O293" s="32"/>
      <c r="P293" s="32"/>
      <c r="Q293" s="32"/>
      <c r="R293" s="32"/>
      <c r="S293" s="32"/>
      <c r="T293" s="32"/>
      <c r="U293" s="32"/>
      <c r="V293" s="32"/>
      <c r="W293" s="32"/>
      <c r="X293" s="32"/>
      <c r="Y293" s="32"/>
      <c r="Z293" s="32"/>
    </row>
    <row r="294" spans="1:26" ht="26.25" customHeight="1">
      <c r="A294" s="32"/>
      <c r="B294" s="124" t="s">
        <v>408</v>
      </c>
      <c r="C294" s="125"/>
      <c r="D294" s="125"/>
      <c r="E294" s="125"/>
      <c r="F294" s="126"/>
      <c r="G294" s="34"/>
      <c r="H294" s="34"/>
      <c r="I294" s="34"/>
      <c r="J294" s="34"/>
      <c r="K294" s="32"/>
      <c r="L294" s="32"/>
      <c r="M294" s="32"/>
      <c r="N294" s="32"/>
      <c r="O294" s="32"/>
      <c r="P294" s="32"/>
      <c r="Q294" s="32"/>
      <c r="R294" s="32"/>
      <c r="S294" s="32"/>
      <c r="T294" s="32"/>
      <c r="U294" s="32"/>
      <c r="V294" s="32"/>
      <c r="W294" s="32"/>
      <c r="X294" s="32"/>
      <c r="Y294" s="32"/>
      <c r="Z294" s="32"/>
    </row>
    <row r="295" spans="1:26" ht="26.25" customHeight="1">
      <c r="A295" s="32"/>
      <c r="B295" s="124" t="s">
        <v>409</v>
      </c>
      <c r="C295" s="125"/>
      <c r="D295" s="125"/>
      <c r="E295" s="125"/>
      <c r="F295" s="126"/>
      <c r="G295" s="34"/>
      <c r="H295" s="34"/>
      <c r="I295" s="34"/>
      <c r="J295" s="34"/>
      <c r="K295" s="32"/>
      <c r="L295" s="32"/>
      <c r="M295" s="32"/>
      <c r="N295" s="32"/>
      <c r="O295" s="32"/>
      <c r="P295" s="32"/>
      <c r="Q295" s="32"/>
      <c r="R295" s="32"/>
      <c r="S295" s="32"/>
      <c r="T295" s="32"/>
      <c r="U295" s="32"/>
      <c r="V295" s="32"/>
      <c r="W295" s="32"/>
      <c r="X295" s="32"/>
      <c r="Y295" s="32"/>
      <c r="Z295" s="32"/>
    </row>
    <row r="296" spans="1:26" ht="26.25" customHeight="1">
      <c r="A296" s="32"/>
      <c r="B296" s="124" t="s">
        <v>410</v>
      </c>
      <c r="C296" s="125"/>
      <c r="D296" s="125"/>
      <c r="E296" s="125"/>
      <c r="F296" s="126"/>
      <c r="G296" s="34"/>
      <c r="H296" s="34"/>
      <c r="I296" s="34"/>
      <c r="J296" s="34"/>
      <c r="K296" s="32"/>
      <c r="L296" s="32"/>
      <c r="M296" s="32"/>
      <c r="N296" s="32"/>
      <c r="O296" s="32"/>
      <c r="P296" s="32"/>
      <c r="Q296" s="32"/>
      <c r="R296" s="32"/>
      <c r="S296" s="32"/>
      <c r="T296" s="32"/>
      <c r="U296" s="32"/>
      <c r="V296" s="32"/>
      <c r="W296" s="32"/>
      <c r="X296" s="32"/>
      <c r="Y296" s="32"/>
      <c r="Z296" s="32"/>
    </row>
    <row r="297" spans="1:26" ht="26.25" customHeight="1">
      <c r="A297" s="32"/>
      <c r="B297" s="124" t="s">
        <v>411</v>
      </c>
      <c r="C297" s="125"/>
      <c r="D297" s="125"/>
      <c r="E297" s="125"/>
      <c r="F297" s="126"/>
      <c r="G297" s="34"/>
      <c r="H297" s="34"/>
      <c r="I297" s="34"/>
      <c r="J297" s="34"/>
      <c r="K297" s="32"/>
      <c r="L297" s="32"/>
      <c r="M297" s="32"/>
      <c r="N297" s="32"/>
      <c r="O297" s="32"/>
      <c r="P297" s="32"/>
      <c r="Q297" s="32"/>
      <c r="R297" s="32"/>
      <c r="S297" s="32"/>
      <c r="T297" s="32"/>
      <c r="U297" s="32"/>
      <c r="V297" s="32"/>
      <c r="W297" s="32"/>
      <c r="X297" s="32"/>
      <c r="Y297" s="32"/>
      <c r="Z297" s="32"/>
    </row>
    <row r="298" spans="1:26" ht="26.25" customHeight="1">
      <c r="A298" s="32"/>
      <c r="B298" s="124" t="s">
        <v>412</v>
      </c>
      <c r="C298" s="125"/>
      <c r="D298" s="125"/>
      <c r="E298" s="125"/>
      <c r="F298" s="126"/>
      <c r="G298" s="34"/>
      <c r="H298" s="34"/>
      <c r="I298" s="34"/>
      <c r="J298" s="34"/>
      <c r="K298" s="32"/>
      <c r="L298" s="32"/>
      <c r="M298" s="32"/>
      <c r="N298" s="32"/>
      <c r="O298" s="32"/>
      <c r="P298" s="32"/>
      <c r="Q298" s="32"/>
      <c r="R298" s="32"/>
      <c r="S298" s="32"/>
      <c r="T298" s="32"/>
      <c r="U298" s="32"/>
      <c r="V298" s="32"/>
      <c r="W298" s="32"/>
      <c r="X298" s="32"/>
      <c r="Y298" s="32"/>
      <c r="Z298" s="32"/>
    </row>
    <row r="299" spans="1:26" ht="26.25" customHeight="1">
      <c r="A299" s="32"/>
      <c r="B299" s="124" t="s">
        <v>413</v>
      </c>
      <c r="C299" s="125"/>
      <c r="D299" s="125"/>
      <c r="E299" s="125"/>
      <c r="F299" s="126"/>
      <c r="G299" s="34"/>
      <c r="H299" s="34"/>
      <c r="I299" s="34"/>
      <c r="J299" s="34"/>
      <c r="K299" s="32"/>
      <c r="L299" s="32"/>
      <c r="M299" s="32"/>
      <c r="N299" s="32"/>
      <c r="O299" s="32"/>
      <c r="P299" s="32"/>
      <c r="Q299" s="32"/>
      <c r="R299" s="32"/>
      <c r="S299" s="32"/>
      <c r="T299" s="32"/>
      <c r="U299" s="32"/>
      <c r="V299" s="32"/>
      <c r="W299" s="32"/>
      <c r="X299" s="32"/>
      <c r="Y299" s="32"/>
      <c r="Z299" s="32"/>
    </row>
    <row r="300" spans="1:26" ht="26.25" customHeight="1">
      <c r="A300" s="32"/>
      <c r="B300" s="124" t="s">
        <v>414</v>
      </c>
      <c r="C300" s="125"/>
      <c r="D300" s="125"/>
      <c r="E300" s="125"/>
      <c r="F300" s="126"/>
      <c r="G300" s="34"/>
      <c r="H300" s="34"/>
      <c r="I300" s="34"/>
      <c r="J300" s="34"/>
      <c r="K300" s="32"/>
      <c r="L300" s="32"/>
      <c r="M300" s="32"/>
      <c r="N300" s="32"/>
      <c r="O300" s="32"/>
      <c r="P300" s="32"/>
      <c r="Q300" s="32"/>
      <c r="R300" s="32"/>
      <c r="S300" s="32"/>
      <c r="T300" s="32"/>
      <c r="U300" s="32"/>
      <c r="V300" s="32"/>
      <c r="W300" s="32"/>
      <c r="X300" s="32"/>
      <c r="Y300" s="32"/>
      <c r="Z300" s="32"/>
    </row>
    <row r="301" spans="1:26" ht="26.25" customHeight="1">
      <c r="A301" s="32"/>
      <c r="B301" s="124" t="s">
        <v>415</v>
      </c>
      <c r="C301" s="125"/>
      <c r="D301" s="125"/>
      <c r="E301" s="125"/>
      <c r="F301" s="126"/>
      <c r="G301" s="34"/>
      <c r="H301" s="34"/>
      <c r="I301" s="34"/>
      <c r="J301" s="34"/>
      <c r="K301" s="32"/>
      <c r="L301" s="32"/>
      <c r="M301" s="32"/>
      <c r="N301" s="32"/>
      <c r="O301" s="32"/>
      <c r="P301" s="32"/>
      <c r="Q301" s="32"/>
      <c r="R301" s="32"/>
      <c r="S301" s="32"/>
      <c r="T301" s="32"/>
      <c r="U301" s="32"/>
      <c r="V301" s="32"/>
      <c r="W301" s="32"/>
      <c r="X301" s="32"/>
      <c r="Y301" s="32"/>
      <c r="Z301" s="32"/>
    </row>
    <row r="302" spans="1:26" ht="26.25" customHeight="1">
      <c r="A302" s="32"/>
      <c r="B302" s="124" t="s">
        <v>416</v>
      </c>
      <c r="C302" s="125"/>
      <c r="D302" s="125"/>
      <c r="E302" s="125"/>
      <c r="F302" s="126"/>
      <c r="G302" s="34"/>
      <c r="H302" s="34"/>
      <c r="I302" s="34"/>
      <c r="J302" s="34"/>
      <c r="K302" s="32"/>
      <c r="L302" s="32"/>
      <c r="M302" s="32"/>
      <c r="N302" s="32"/>
      <c r="O302" s="32"/>
      <c r="P302" s="32"/>
      <c r="Q302" s="32"/>
      <c r="R302" s="32"/>
      <c r="S302" s="32"/>
      <c r="T302" s="32"/>
      <c r="U302" s="32"/>
      <c r="V302" s="32"/>
      <c r="W302" s="32"/>
      <c r="X302" s="32"/>
      <c r="Y302" s="32"/>
      <c r="Z302" s="32"/>
    </row>
    <row r="303" spans="1:26" ht="25.5" customHeight="1">
      <c r="A303" s="32"/>
      <c r="B303" s="129"/>
      <c r="C303" s="122"/>
      <c r="D303" s="125"/>
      <c r="E303" s="125"/>
      <c r="F303" s="126"/>
      <c r="G303" s="34"/>
      <c r="H303" s="34"/>
      <c r="I303" s="34"/>
      <c r="J303" s="34"/>
      <c r="K303" s="32"/>
      <c r="L303" s="32"/>
      <c r="M303" s="32"/>
      <c r="N303" s="32"/>
      <c r="O303" s="32"/>
      <c r="P303" s="32"/>
      <c r="Q303" s="32"/>
      <c r="R303" s="32"/>
      <c r="S303" s="32"/>
      <c r="T303" s="32"/>
      <c r="U303" s="32"/>
      <c r="V303" s="32"/>
      <c r="W303" s="32"/>
      <c r="X303" s="32"/>
      <c r="Y303" s="32"/>
      <c r="Z303" s="32"/>
    </row>
    <row r="304" spans="1:26" ht="15.75" customHeight="1">
      <c r="A304" s="32"/>
      <c r="B304" s="33"/>
      <c r="C304" s="32"/>
      <c r="D304" s="122"/>
      <c r="E304" s="122"/>
      <c r="F304" s="123"/>
      <c r="G304" s="34"/>
      <c r="H304" s="34"/>
      <c r="I304" s="34"/>
      <c r="J304" s="34"/>
      <c r="K304" s="32"/>
      <c r="L304" s="32"/>
      <c r="M304" s="32"/>
      <c r="N304" s="32"/>
      <c r="O304" s="32"/>
      <c r="P304" s="32"/>
      <c r="Q304" s="32"/>
      <c r="R304" s="32"/>
      <c r="S304" s="32"/>
      <c r="T304" s="32"/>
      <c r="U304" s="32"/>
      <c r="V304" s="32"/>
      <c r="W304" s="32"/>
      <c r="X304" s="32"/>
      <c r="Y304" s="32"/>
      <c r="Z304" s="32"/>
    </row>
    <row r="305" spans="1:26" ht="15.75" customHeight="1">
      <c r="A305" s="32"/>
      <c r="B305" s="33"/>
      <c r="C305" s="32"/>
      <c r="D305" s="130"/>
      <c r="E305" s="130"/>
      <c r="F305" s="131"/>
      <c r="G305" s="34"/>
      <c r="H305" s="34"/>
      <c r="I305" s="34"/>
      <c r="J305" s="34"/>
      <c r="K305" s="32"/>
      <c r="L305" s="32"/>
      <c r="M305" s="32"/>
      <c r="N305" s="32"/>
      <c r="O305" s="32"/>
      <c r="P305" s="32"/>
      <c r="Q305" s="32"/>
      <c r="R305" s="32"/>
      <c r="S305" s="32"/>
      <c r="T305" s="32"/>
      <c r="U305" s="32"/>
      <c r="V305" s="32"/>
      <c r="W305" s="32"/>
      <c r="X305" s="32"/>
      <c r="Y305" s="32"/>
      <c r="Z305" s="32"/>
    </row>
    <row r="306" spans="1:26" ht="15.75" customHeight="1">
      <c r="A306" s="32"/>
      <c r="B306" s="33"/>
      <c r="C306" s="32"/>
      <c r="D306" s="32"/>
      <c r="E306" s="32"/>
      <c r="F306" s="32"/>
      <c r="G306" s="34"/>
      <c r="H306" s="34"/>
      <c r="I306" s="34"/>
      <c r="J306" s="34"/>
      <c r="K306" s="32"/>
      <c r="L306" s="32"/>
      <c r="M306" s="32"/>
      <c r="N306" s="32"/>
      <c r="O306" s="32"/>
      <c r="P306" s="32"/>
      <c r="Q306" s="32"/>
      <c r="R306" s="32"/>
      <c r="S306" s="32"/>
      <c r="T306" s="32"/>
      <c r="U306" s="32"/>
      <c r="V306" s="32"/>
      <c r="W306" s="32"/>
      <c r="X306" s="32"/>
      <c r="Y306" s="32"/>
      <c r="Z306" s="32"/>
    </row>
    <row r="307" spans="1:26" ht="15.75" customHeight="1">
      <c r="A307" s="32"/>
      <c r="B307" s="33"/>
      <c r="C307" s="32"/>
      <c r="D307" s="32"/>
      <c r="E307" s="32"/>
      <c r="F307" s="32"/>
      <c r="G307" s="34"/>
      <c r="H307" s="34"/>
      <c r="I307" s="34"/>
      <c r="J307" s="34"/>
      <c r="K307" s="32"/>
      <c r="L307" s="32"/>
      <c r="M307" s="32"/>
      <c r="N307" s="32"/>
      <c r="O307" s="32"/>
      <c r="P307" s="32"/>
      <c r="Q307" s="32"/>
      <c r="R307" s="32"/>
      <c r="S307" s="32"/>
      <c r="T307" s="32"/>
      <c r="U307" s="32"/>
      <c r="V307" s="32"/>
      <c r="W307" s="32"/>
      <c r="X307" s="32"/>
      <c r="Y307" s="32"/>
      <c r="Z307" s="32"/>
    </row>
    <row r="308" spans="1:26" ht="15.75" customHeight="1">
      <c r="A308" s="32"/>
      <c r="B308" s="33"/>
      <c r="C308" s="32"/>
      <c r="D308" s="32"/>
      <c r="E308" s="32"/>
      <c r="F308" s="32"/>
      <c r="G308" s="34"/>
      <c r="H308" s="34"/>
      <c r="I308" s="34"/>
      <c r="J308" s="34"/>
      <c r="K308" s="32"/>
      <c r="L308" s="32"/>
      <c r="M308" s="32"/>
      <c r="N308" s="32"/>
      <c r="O308" s="32"/>
      <c r="P308" s="32"/>
      <c r="Q308" s="32"/>
      <c r="R308" s="32"/>
      <c r="S308" s="32"/>
      <c r="T308" s="32"/>
      <c r="U308" s="32"/>
      <c r="V308" s="32"/>
      <c r="W308" s="32"/>
      <c r="X308" s="32"/>
      <c r="Y308" s="32"/>
      <c r="Z308" s="32"/>
    </row>
    <row r="309" spans="1:26" ht="15.75" hidden="1" customHeight="1">
      <c r="A309" s="32"/>
      <c r="B309" s="132"/>
      <c r="C309" s="133"/>
      <c r="D309" s="133"/>
      <c r="E309" s="133"/>
      <c r="F309" s="32"/>
      <c r="G309" s="34"/>
      <c r="H309" s="34"/>
      <c r="I309" s="34"/>
      <c r="J309" s="34"/>
      <c r="K309" s="32"/>
      <c r="L309" s="32"/>
      <c r="M309" s="32"/>
      <c r="N309" s="32"/>
      <c r="O309" s="32"/>
      <c r="P309" s="32"/>
      <c r="Q309" s="32"/>
      <c r="R309" s="32"/>
      <c r="S309" s="32"/>
      <c r="T309" s="32"/>
      <c r="U309" s="32"/>
      <c r="V309" s="32"/>
      <c r="W309" s="32"/>
      <c r="X309" s="32"/>
      <c r="Y309" s="32"/>
      <c r="Z309" s="32"/>
    </row>
    <row r="310" spans="1:26" ht="15.75" customHeight="1">
      <c r="A310" s="32"/>
      <c r="B310" s="33"/>
      <c r="C310" s="32"/>
      <c r="D310" s="32"/>
      <c r="E310" s="32"/>
      <c r="F310" s="32"/>
      <c r="G310" s="34"/>
      <c r="H310" s="34"/>
      <c r="I310" s="34"/>
      <c r="J310" s="34"/>
      <c r="K310" s="32"/>
      <c r="L310" s="32"/>
      <c r="M310" s="32"/>
      <c r="N310" s="32"/>
      <c r="O310" s="32"/>
      <c r="P310" s="32"/>
      <c r="Q310" s="32"/>
      <c r="R310" s="32"/>
      <c r="S310" s="32"/>
      <c r="T310" s="32"/>
      <c r="U310" s="32"/>
      <c r="V310" s="32"/>
      <c r="W310" s="32"/>
      <c r="X310" s="32"/>
      <c r="Y310" s="32"/>
      <c r="Z310" s="32"/>
    </row>
    <row r="311" spans="1:26" ht="15.75" customHeight="1">
      <c r="A311" s="32"/>
      <c r="B311" s="33"/>
      <c r="C311" s="32"/>
      <c r="D311" s="32"/>
      <c r="E311" s="32"/>
      <c r="F311" s="32"/>
      <c r="G311" s="34"/>
      <c r="H311" s="34"/>
      <c r="I311" s="34"/>
      <c r="J311" s="34"/>
      <c r="K311" s="32"/>
      <c r="L311" s="32"/>
      <c r="M311" s="32"/>
      <c r="N311" s="32"/>
      <c r="O311" s="32"/>
      <c r="P311" s="32"/>
      <c r="Q311" s="32"/>
      <c r="R311" s="32"/>
      <c r="S311" s="32"/>
      <c r="T311" s="32"/>
      <c r="U311" s="32"/>
      <c r="V311" s="32"/>
      <c r="W311" s="32"/>
      <c r="X311" s="32"/>
      <c r="Y311" s="32"/>
      <c r="Z311" s="32"/>
    </row>
    <row r="312" spans="1:26" ht="15.75" customHeight="1">
      <c r="A312" s="32"/>
      <c r="B312" s="33"/>
      <c r="C312" s="32"/>
      <c r="D312" s="32"/>
      <c r="E312" s="32"/>
      <c r="F312" s="32"/>
      <c r="G312" s="34"/>
      <c r="H312" s="34"/>
      <c r="I312" s="34"/>
      <c r="J312" s="34"/>
      <c r="K312" s="32"/>
      <c r="L312" s="32"/>
      <c r="M312" s="32"/>
      <c r="N312" s="32"/>
      <c r="O312" s="32"/>
      <c r="P312" s="32"/>
      <c r="Q312" s="32"/>
      <c r="R312" s="32"/>
      <c r="S312" s="32"/>
      <c r="T312" s="32"/>
      <c r="U312" s="32"/>
      <c r="V312" s="32"/>
      <c r="W312" s="32"/>
      <c r="X312" s="32"/>
      <c r="Y312" s="32"/>
      <c r="Z312" s="32"/>
    </row>
    <row r="313" spans="1:26" ht="15.75" customHeight="1">
      <c r="A313" s="32"/>
      <c r="B313" s="33"/>
      <c r="C313" s="32"/>
      <c r="D313" s="32"/>
      <c r="E313" s="32"/>
      <c r="F313" s="32"/>
      <c r="G313" s="34"/>
      <c r="H313" s="34"/>
      <c r="I313" s="34"/>
      <c r="J313" s="34"/>
      <c r="K313" s="32"/>
      <c r="L313" s="32"/>
      <c r="M313" s="32"/>
      <c r="N313" s="32"/>
      <c r="O313" s="32"/>
      <c r="P313" s="32"/>
      <c r="Q313" s="32"/>
      <c r="R313" s="32"/>
      <c r="S313" s="32"/>
      <c r="T313" s="32"/>
      <c r="U313" s="32"/>
      <c r="V313" s="32"/>
      <c r="W313" s="32"/>
      <c r="X313" s="32"/>
      <c r="Y313" s="32"/>
      <c r="Z313" s="32"/>
    </row>
    <row r="314" spans="1:26" ht="15.75" customHeight="1">
      <c r="A314" s="32"/>
      <c r="B314" s="33"/>
      <c r="C314" s="32"/>
      <c r="D314" s="32"/>
      <c r="E314" s="32"/>
      <c r="F314" s="32"/>
      <c r="G314" s="34"/>
      <c r="H314" s="34"/>
      <c r="I314" s="34"/>
      <c r="J314" s="34"/>
      <c r="K314" s="32"/>
      <c r="L314" s="32"/>
      <c r="M314" s="32"/>
      <c r="N314" s="32"/>
      <c r="O314" s="32"/>
      <c r="P314" s="32"/>
      <c r="Q314" s="32"/>
      <c r="R314" s="32"/>
      <c r="S314" s="32"/>
      <c r="T314" s="32"/>
      <c r="U314" s="32"/>
      <c r="V314" s="32"/>
      <c r="W314" s="32"/>
      <c r="X314" s="32"/>
      <c r="Y314" s="32"/>
      <c r="Z314" s="32"/>
    </row>
    <row r="315" spans="1:26" ht="15.75" customHeight="1">
      <c r="A315" s="32"/>
      <c r="B315" s="33"/>
      <c r="C315" s="32"/>
      <c r="D315" s="32"/>
      <c r="E315" s="32"/>
      <c r="F315" s="32"/>
      <c r="G315" s="34"/>
      <c r="H315" s="34"/>
      <c r="I315" s="34"/>
      <c r="J315" s="34"/>
      <c r="K315" s="32"/>
      <c r="L315" s="32"/>
      <c r="M315" s="32"/>
      <c r="N315" s="32"/>
      <c r="O315" s="32"/>
      <c r="P315" s="32"/>
      <c r="Q315" s="32"/>
      <c r="R315" s="32"/>
      <c r="S315" s="32"/>
      <c r="T315" s="32"/>
      <c r="U315" s="32"/>
      <c r="V315" s="32"/>
      <c r="W315" s="32"/>
      <c r="X315" s="32"/>
      <c r="Y315" s="32"/>
      <c r="Z315" s="32"/>
    </row>
    <row r="316" spans="1:26" ht="15.75" customHeight="1">
      <c r="A316" s="32"/>
      <c r="B316" s="33"/>
      <c r="C316" s="32"/>
      <c r="D316" s="32"/>
      <c r="E316" s="32"/>
      <c r="F316" s="32"/>
      <c r="G316" s="34"/>
      <c r="H316" s="34"/>
      <c r="I316" s="34"/>
      <c r="J316" s="34"/>
      <c r="K316" s="32"/>
      <c r="L316" s="32"/>
      <c r="M316" s="32"/>
      <c r="N316" s="32"/>
      <c r="O316" s="32"/>
      <c r="P316" s="32"/>
      <c r="Q316" s="32"/>
      <c r="R316" s="32"/>
      <c r="S316" s="32"/>
      <c r="T316" s="32"/>
      <c r="U316" s="32"/>
      <c r="V316" s="32"/>
      <c r="W316" s="32"/>
      <c r="X316" s="32"/>
      <c r="Y316" s="32"/>
      <c r="Z316" s="32"/>
    </row>
    <row r="317" spans="1:26" ht="15.75" customHeight="1">
      <c r="A317" s="32"/>
      <c r="B317" s="33"/>
      <c r="C317" s="32"/>
      <c r="D317" s="32"/>
      <c r="E317" s="32"/>
      <c r="F317" s="32"/>
      <c r="G317" s="34"/>
      <c r="H317" s="34"/>
      <c r="I317" s="34"/>
      <c r="J317" s="34"/>
      <c r="K317" s="32"/>
      <c r="L317" s="32"/>
      <c r="M317" s="32"/>
      <c r="N317" s="32"/>
      <c r="O317" s="32"/>
      <c r="P317" s="32"/>
      <c r="Q317" s="32"/>
      <c r="R317" s="32"/>
      <c r="S317" s="32"/>
      <c r="T317" s="32"/>
      <c r="U317" s="32"/>
      <c r="V317" s="32"/>
      <c r="W317" s="32"/>
      <c r="X317" s="32"/>
      <c r="Y317" s="32"/>
      <c r="Z317" s="32"/>
    </row>
    <row r="318" spans="1:26" ht="15.75" customHeight="1">
      <c r="A318" s="32"/>
      <c r="B318" s="33"/>
      <c r="C318" s="32"/>
      <c r="D318" s="32"/>
      <c r="E318" s="32"/>
      <c r="F318" s="32"/>
      <c r="G318" s="34"/>
      <c r="H318" s="34"/>
      <c r="I318" s="34"/>
      <c r="J318" s="34"/>
      <c r="K318" s="32"/>
      <c r="L318" s="32"/>
      <c r="M318" s="32"/>
      <c r="N318" s="32"/>
      <c r="O318" s="32"/>
      <c r="P318" s="32"/>
      <c r="Q318" s="32"/>
      <c r="R318" s="32"/>
      <c r="S318" s="32"/>
      <c r="T318" s="32"/>
      <c r="U318" s="32"/>
      <c r="V318" s="32"/>
      <c r="W318" s="32"/>
      <c r="X318" s="32"/>
      <c r="Y318" s="32"/>
      <c r="Z318" s="32"/>
    </row>
    <row r="319" spans="1:26" ht="15.75" customHeight="1">
      <c r="A319" s="32"/>
      <c r="B319" s="33"/>
      <c r="C319" s="32"/>
      <c r="D319" s="32"/>
      <c r="E319" s="32"/>
      <c r="F319" s="32"/>
      <c r="G319" s="34"/>
      <c r="H319" s="34"/>
      <c r="I319" s="34"/>
      <c r="J319" s="34"/>
      <c r="K319" s="32"/>
      <c r="L319" s="32"/>
      <c r="M319" s="32"/>
      <c r="N319" s="32"/>
      <c r="O319" s="32"/>
      <c r="P319" s="32"/>
      <c r="Q319" s="32"/>
      <c r="R319" s="32"/>
      <c r="S319" s="32"/>
      <c r="T319" s="32"/>
      <c r="U319" s="32"/>
      <c r="V319" s="32"/>
      <c r="W319" s="32"/>
      <c r="X319" s="32"/>
      <c r="Y319" s="32"/>
      <c r="Z319" s="32"/>
    </row>
    <row r="320" spans="1:26" ht="15.75" customHeight="1">
      <c r="A320" s="32"/>
      <c r="B320" s="33"/>
      <c r="C320" s="32"/>
      <c r="D320" s="32"/>
      <c r="E320" s="32"/>
      <c r="F320" s="32"/>
      <c r="G320" s="34"/>
      <c r="H320" s="34"/>
      <c r="I320" s="34"/>
      <c r="J320" s="34"/>
      <c r="K320" s="32"/>
      <c r="L320" s="32"/>
      <c r="M320" s="32"/>
      <c r="N320" s="32"/>
      <c r="O320" s="32"/>
      <c r="P320" s="32"/>
      <c r="Q320" s="32"/>
      <c r="R320" s="32"/>
      <c r="S320" s="32"/>
      <c r="T320" s="32"/>
      <c r="U320" s="32"/>
      <c r="V320" s="32"/>
      <c r="W320" s="32"/>
      <c r="X320" s="32"/>
      <c r="Y320" s="32"/>
      <c r="Z320" s="32"/>
    </row>
    <row r="321" spans="1:26" ht="15.75" customHeight="1">
      <c r="A321" s="32"/>
      <c r="B321" s="33"/>
      <c r="C321" s="32"/>
      <c r="D321" s="32"/>
      <c r="E321" s="32"/>
      <c r="F321" s="32"/>
      <c r="G321" s="34"/>
      <c r="H321" s="34"/>
      <c r="I321" s="34"/>
      <c r="J321" s="34"/>
      <c r="K321" s="32"/>
      <c r="L321" s="32"/>
      <c r="M321" s="32"/>
      <c r="N321" s="32"/>
      <c r="O321" s="32"/>
      <c r="P321" s="32"/>
      <c r="Q321" s="32"/>
      <c r="R321" s="32"/>
      <c r="S321" s="32"/>
      <c r="T321" s="32"/>
      <c r="U321" s="32"/>
      <c r="V321" s="32"/>
      <c r="W321" s="32"/>
      <c r="X321" s="32"/>
      <c r="Y321" s="32"/>
      <c r="Z321" s="32"/>
    </row>
    <row r="322" spans="1:26" ht="15.75" customHeight="1">
      <c r="A322" s="32"/>
      <c r="B322" s="33"/>
      <c r="C322" s="32"/>
      <c r="D322" s="32"/>
      <c r="E322" s="32"/>
      <c r="F322" s="32"/>
      <c r="G322" s="34"/>
      <c r="H322" s="34"/>
      <c r="I322" s="34"/>
      <c r="J322" s="34"/>
      <c r="K322" s="32"/>
      <c r="L322" s="32"/>
      <c r="M322" s="32"/>
      <c r="N322" s="32"/>
      <c r="O322" s="32"/>
      <c r="P322" s="32"/>
      <c r="Q322" s="32"/>
      <c r="R322" s="32"/>
      <c r="S322" s="32"/>
      <c r="T322" s="32"/>
      <c r="U322" s="32"/>
      <c r="V322" s="32"/>
      <c r="W322" s="32"/>
      <c r="X322" s="32"/>
      <c r="Y322" s="32"/>
      <c r="Z322" s="32"/>
    </row>
    <row r="323" spans="1:26" ht="15.75" customHeight="1">
      <c r="A323" s="32"/>
      <c r="B323" s="33"/>
      <c r="C323" s="32"/>
      <c r="D323" s="32"/>
      <c r="E323" s="32"/>
      <c r="F323" s="32"/>
      <c r="G323" s="34"/>
      <c r="H323" s="34"/>
      <c r="I323" s="34"/>
      <c r="J323" s="34"/>
      <c r="K323" s="32"/>
      <c r="L323" s="32"/>
      <c r="M323" s="32"/>
      <c r="N323" s="32"/>
      <c r="O323" s="32"/>
      <c r="P323" s="32"/>
      <c r="Q323" s="32"/>
      <c r="R323" s="32"/>
      <c r="S323" s="32"/>
      <c r="T323" s="32"/>
      <c r="U323" s="32"/>
      <c r="V323" s="32"/>
      <c r="W323" s="32"/>
      <c r="X323" s="32"/>
      <c r="Y323" s="32"/>
      <c r="Z323" s="32"/>
    </row>
    <row r="324" spans="1:26" ht="15.75" customHeight="1">
      <c r="A324" s="32"/>
      <c r="B324" s="33"/>
      <c r="C324" s="32"/>
      <c r="D324" s="32"/>
      <c r="E324" s="32"/>
      <c r="F324" s="32"/>
      <c r="G324" s="34"/>
      <c r="H324" s="34"/>
      <c r="I324" s="34"/>
      <c r="J324" s="34"/>
      <c r="K324" s="32"/>
      <c r="L324" s="32"/>
      <c r="M324" s="32"/>
      <c r="N324" s="32"/>
      <c r="O324" s="32"/>
      <c r="P324" s="32"/>
      <c r="Q324" s="32"/>
      <c r="R324" s="32"/>
      <c r="S324" s="32"/>
      <c r="T324" s="32"/>
      <c r="U324" s="32"/>
      <c r="V324" s="32"/>
      <c r="W324" s="32"/>
      <c r="X324" s="32"/>
      <c r="Y324" s="32"/>
      <c r="Z324" s="32"/>
    </row>
    <row r="325" spans="1:26" ht="15.75" customHeight="1">
      <c r="A325" s="32"/>
      <c r="B325" s="33"/>
      <c r="C325" s="32"/>
      <c r="D325" s="32"/>
      <c r="E325" s="32"/>
      <c r="F325" s="32"/>
      <c r="G325" s="34"/>
      <c r="H325" s="34"/>
      <c r="I325" s="34"/>
      <c r="J325" s="34"/>
      <c r="K325" s="32"/>
      <c r="L325" s="32"/>
      <c r="M325" s="32"/>
      <c r="N325" s="32"/>
      <c r="O325" s="32"/>
      <c r="P325" s="32"/>
      <c r="Q325" s="32"/>
      <c r="R325" s="32"/>
      <c r="S325" s="32"/>
      <c r="T325" s="32"/>
      <c r="U325" s="32"/>
      <c r="V325" s="32"/>
      <c r="W325" s="32"/>
      <c r="X325" s="32"/>
      <c r="Y325" s="32"/>
      <c r="Z325" s="32"/>
    </row>
    <row r="326" spans="1:26" ht="15.75" customHeight="1">
      <c r="A326" s="32"/>
      <c r="B326" s="33"/>
      <c r="C326" s="32"/>
      <c r="D326" s="32"/>
      <c r="E326" s="32"/>
      <c r="F326" s="32"/>
      <c r="G326" s="34"/>
      <c r="H326" s="34"/>
      <c r="I326" s="34"/>
      <c r="J326" s="34"/>
      <c r="K326" s="32"/>
      <c r="L326" s="32"/>
      <c r="M326" s="32"/>
      <c r="N326" s="32"/>
      <c r="O326" s="32"/>
      <c r="P326" s="32"/>
      <c r="Q326" s="32"/>
      <c r="R326" s="32"/>
      <c r="S326" s="32"/>
      <c r="T326" s="32"/>
      <c r="U326" s="32"/>
      <c r="V326" s="32"/>
      <c r="W326" s="32"/>
      <c r="X326" s="32"/>
      <c r="Y326" s="32"/>
      <c r="Z326" s="32"/>
    </row>
    <row r="327" spans="1:26" ht="15.75" customHeight="1">
      <c r="A327" s="32"/>
      <c r="B327" s="33"/>
      <c r="C327" s="32"/>
      <c r="D327" s="32"/>
      <c r="E327" s="32"/>
      <c r="F327" s="32"/>
      <c r="G327" s="34"/>
      <c r="H327" s="34"/>
      <c r="I327" s="34"/>
      <c r="J327" s="34"/>
      <c r="K327" s="32"/>
      <c r="L327" s="32"/>
      <c r="M327" s="32"/>
      <c r="N327" s="32"/>
      <c r="O327" s="32"/>
      <c r="P327" s="32"/>
      <c r="Q327" s="32"/>
      <c r="R327" s="32"/>
      <c r="S327" s="32"/>
      <c r="T327" s="32"/>
      <c r="U327" s="32"/>
      <c r="V327" s="32"/>
      <c r="W327" s="32"/>
      <c r="X327" s="32"/>
      <c r="Y327" s="32"/>
      <c r="Z327" s="32"/>
    </row>
    <row r="328" spans="1:26" ht="15.75" customHeight="1">
      <c r="A328" s="32"/>
      <c r="B328" s="33"/>
      <c r="C328" s="32"/>
      <c r="D328" s="32"/>
      <c r="E328" s="32"/>
      <c r="F328" s="32"/>
      <c r="G328" s="34"/>
      <c r="H328" s="34"/>
      <c r="I328" s="34"/>
      <c r="J328" s="34"/>
      <c r="K328" s="32"/>
      <c r="L328" s="32"/>
      <c r="M328" s="32"/>
      <c r="N328" s="32"/>
      <c r="O328" s="32"/>
      <c r="P328" s="32"/>
      <c r="Q328" s="32"/>
      <c r="R328" s="32"/>
      <c r="S328" s="32"/>
      <c r="T328" s="32"/>
      <c r="U328" s="32"/>
      <c r="V328" s="32"/>
      <c r="W328" s="32"/>
      <c r="X328" s="32"/>
      <c r="Y328" s="32"/>
      <c r="Z328" s="32"/>
    </row>
    <row r="329" spans="1:26" ht="15.75" customHeight="1">
      <c r="A329" s="32"/>
      <c r="B329" s="33"/>
      <c r="C329" s="32"/>
      <c r="D329" s="32"/>
      <c r="E329" s="32"/>
      <c r="F329" s="32"/>
      <c r="G329" s="34"/>
      <c r="H329" s="34"/>
      <c r="I329" s="34"/>
      <c r="J329" s="34"/>
      <c r="K329" s="32"/>
      <c r="L329" s="32"/>
      <c r="M329" s="32"/>
      <c r="N329" s="32"/>
      <c r="O329" s="32"/>
      <c r="P329" s="32"/>
      <c r="Q329" s="32"/>
      <c r="R329" s="32"/>
      <c r="S329" s="32"/>
      <c r="T329" s="32"/>
      <c r="U329" s="32"/>
      <c r="V329" s="32"/>
      <c r="W329" s="32"/>
      <c r="X329" s="32"/>
      <c r="Y329" s="32"/>
      <c r="Z329" s="32"/>
    </row>
    <row r="330" spans="1:26" ht="15.75" customHeight="1">
      <c r="A330" s="32"/>
      <c r="B330" s="33"/>
      <c r="C330" s="32"/>
      <c r="D330" s="32"/>
      <c r="E330" s="32"/>
      <c r="F330" s="32"/>
      <c r="G330" s="34"/>
      <c r="H330" s="34"/>
      <c r="I330" s="34"/>
      <c r="J330" s="34"/>
      <c r="K330" s="32"/>
      <c r="L330" s="32"/>
      <c r="M330" s="32"/>
      <c r="N330" s="32"/>
      <c r="O330" s="32"/>
      <c r="P330" s="32"/>
      <c r="Q330" s="32"/>
      <c r="R330" s="32"/>
      <c r="S330" s="32"/>
      <c r="T330" s="32"/>
      <c r="U330" s="32"/>
      <c r="V330" s="32"/>
      <c r="W330" s="32"/>
      <c r="X330" s="32"/>
      <c r="Y330" s="32"/>
      <c r="Z330" s="32"/>
    </row>
    <row r="331" spans="1:26" ht="15.75" customHeight="1">
      <c r="A331" s="32"/>
      <c r="B331" s="33"/>
      <c r="C331" s="32"/>
      <c r="D331" s="32"/>
      <c r="E331" s="32"/>
      <c r="F331" s="32"/>
      <c r="G331" s="34"/>
      <c r="H331" s="34"/>
      <c r="I331" s="34"/>
      <c r="J331" s="34"/>
      <c r="K331" s="32"/>
      <c r="L331" s="32"/>
      <c r="M331" s="32"/>
      <c r="N331" s="32"/>
      <c r="O331" s="32"/>
      <c r="P331" s="32"/>
      <c r="Q331" s="32"/>
      <c r="R331" s="32"/>
      <c r="S331" s="32"/>
      <c r="T331" s="32"/>
      <c r="U331" s="32"/>
      <c r="V331" s="32"/>
      <c r="W331" s="32"/>
      <c r="X331" s="32"/>
      <c r="Y331" s="32"/>
      <c r="Z331" s="32"/>
    </row>
    <row r="332" spans="1:26" ht="15.75" customHeight="1">
      <c r="A332" s="32"/>
      <c r="B332" s="33"/>
      <c r="C332" s="32"/>
      <c r="D332" s="32"/>
      <c r="E332" s="32"/>
      <c r="F332" s="32"/>
      <c r="G332" s="34"/>
      <c r="H332" s="34"/>
      <c r="I332" s="34"/>
      <c r="J332" s="34"/>
      <c r="K332" s="32"/>
      <c r="L332" s="32"/>
      <c r="M332" s="32"/>
      <c r="N332" s="32"/>
      <c r="O332" s="32"/>
      <c r="P332" s="32"/>
      <c r="Q332" s="32"/>
      <c r="R332" s="32"/>
      <c r="S332" s="32"/>
      <c r="T332" s="32"/>
      <c r="U332" s="32"/>
      <c r="V332" s="32"/>
      <c r="W332" s="32"/>
      <c r="X332" s="32"/>
      <c r="Y332" s="32"/>
      <c r="Z332" s="32"/>
    </row>
    <row r="333" spans="1:26" ht="15.75" customHeight="1">
      <c r="A333" s="32"/>
      <c r="B333" s="33"/>
      <c r="C333" s="32"/>
      <c r="D333" s="32"/>
      <c r="E333" s="32"/>
      <c r="F333" s="32"/>
      <c r="G333" s="34"/>
      <c r="H333" s="34"/>
      <c r="I333" s="34"/>
      <c r="J333" s="34"/>
      <c r="K333" s="32"/>
      <c r="L333" s="32"/>
      <c r="M333" s="32"/>
      <c r="N333" s="32"/>
      <c r="O333" s="32"/>
      <c r="P333" s="32"/>
      <c r="Q333" s="32"/>
      <c r="R333" s="32"/>
      <c r="S333" s="32"/>
      <c r="T333" s="32"/>
      <c r="U333" s="32"/>
      <c r="V333" s="32"/>
      <c r="W333" s="32"/>
      <c r="X333" s="32"/>
      <c r="Y333" s="32"/>
      <c r="Z333" s="32"/>
    </row>
    <row r="334" spans="1:26" ht="15.75" customHeight="1">
      <c r="A334" s="32"/>
      <c r="B334" s="33"/>
      <c r="C334" s="32"/>
      <c r="D334" s="32"/>
      <c r="E334" s="32"/>
      <c r="F334" s="32"/>
      <c r="G334" s="34"/>
      <c r="H334" s="34"/>
      <c r="I334" s="34"/>
      <c r="J334" s="34"/>
      <c r="K334" s="32"/>
      <c r="L334" s="32"/>
      <c r="M334" s="32"/>
      <c r="N334" s="32"/>
      <c r="O334" s="32"/>
      <c r="P334" s="32"/>
      <c r="Q334" s="32"/>
      <c r="R334" s="32"/>
      <c r="S334" s="32"/>
      <c r="T334" s="32"/>
      <c r="U334" s="32"/>
      <c r="V334" s="32"/>
      <c r="W334" s="32"/>
      <c r="X334" s="32"/>
      <c r="Y334" s="32"/>
      <c r="Z334" s="32"/>
    </row>
    <row r="335" spans="1:26" ht="15.75" customHeight="1">
      <c r="A335" s="32"/>
      <c r="B335" s="33"/>
      <c r="C335" s="32"/>
      <c r="D335" s="32"/>
      <c r="E335" s="32"/>
      <c r="F335" s="32"/>
      <c r="G335" s="34"/>
      <c r="H335" s="34"/>
      <c r="I335" s="34"/>
      <c r="J335" s="34"/>
      <c r="K335" s="32"/>
      <c r="L335" s="32"/>
      <c r="M335" s="32"/>
      <c r="N335" s="32"/>
      <c r="O335" s="32"/>
      <c r="P335" s="32"/>
      <c r="Q335" s="32"/>
      <c r="R335" s="32"/>
      <c r="S335" s="32"/>
      <c r="T335" s="32"/>
      <c r="U335" s="32"/>
      <c r="V335" s="32"/>
      <c r="W335" s="32"/>
      <c r="X335" s="32"/>
      <c r="Y335" s="32"/>
      <c r="Z335" s="32"/>
    </row>
    <row r="336" spans="1:26" ht="15.75" customHeight="1">
      <c r="A336" s="32"/>
      <c r="B336" s="33"/>
      <c r="C336" s="32"/>
      <c r="D336" s="32"/>
      <c r="E336" s="32"/>
      <c r="F336" s="32"/>
      <c r="G336" s="34"/>
      <c r="H336" s="34"/>
      <c r="I336" s="34"/>
      <c r="J336" s="34"/>
      <c r="K336" s="32"/>
      <c r="L336" s="32"/>
      <c r="M336" s="32"/>
      <c r="N336" s="32"/>
      <c r="O336" s="32"/>
      <c r="P336" s="32"/>
      <c r="Q336" s="32"/>
      <c r="R336" s="32"/>
      <c r="S336" s="32"/>
      <c r="T336" s="32"/>
      <c r="U336" s="32"/>
      <c r="V336" s="32"/>
      <c r="W336" s="32"/>
      <c r="X336" s="32"/>
      <c r="Y336" s="32"/>
      <c r="Z336" s="32"/>
    </row>
    <row r="337" spans="1:26" ht="15.75" customHeight="1">
      <c r="A337" s="32"/>
      <c r="B337" s="33"/>
      <c r="C337" s="32"/>
      <c r="D337" s="32"/>
      <c r="E337" s="32"/>
      <c r="F337" s="32"/>
      <c r="G337" s="34"/>
      <c r="H337" s="34"/>
      <c r="I337" s="34"/>
      <c r="J337" s="34"/>
      <c r="K337" s="32"/>
      <c r="L337" s="32"/>
      <c r="M337" s="32"/>
      <c r="N337" s="32"/>
      <c r="O337" s="32"/>
      <c r="P337" s="32"/>
      <c r="Q337" s="32"/>
      <c r="R337" s="32"/>
      <c r="S337" s="32"/>
      <c r="T337" s="32"/>
      <c r="U337" s="32"/>
      <c r="V337" s="32"/>
      <c r="W337" s="32"/>
      <c r="X337" s="32"/>
      <c r="Y337" s="32"/>
      <c r="Z337" s="32"/>
    </row>
    <row r="338" spans="1:26" ht="15.75" customHeight="1">
      <c r="A338" s="32"/>
      <c r="B338" s="33"/>
      <c r="C338" s="32"/>
      <c r="D338" s="32"/>
      <c r="E338" s="32"/>
      <c r="F338" s="32"/>
      <c r="G338" s="34"/>
      <c r="H338" s="34"/>
      <c r="I338" s="34"/>
      <c r="J338" s="34"/>
      <c r="K338" s="32"/>
      <c r="L338" s="32"/>
      <c r="M338" s="32"/>
      <c r="N338" s="32"/>
      <c r="O338" s="32"/>
      <c r="P338" s="32"/>
      <c r="Q338" s="32"/>
      <c r="R338" s="32"/>
      <c r="S338" s="32"/>
      <c r="T338" s="32"/>
      <c r="U338" s="32"/>
      <c r="V338" s="32"/>
      <c r="W338" s="32"/>
      <c r="X338" s="32"/>
      <c r="Y338" s="32"/>
      <c r="Z338" s="32"/>
    </row>
    <row r="339" spans="1:26" ht="15.75" customHeight="1">
      <c r="A339" s="32"/>
      <c r="B339" s="33"/>
      <c r="C339" s="32"/>
      <c r="D339" s="32"/>
      <c r="E339" s="32"/>
      <c r="F339" s="32"/>
      <c r="G339" s="34"/>
      <c r="H339" s="34"/>
      <c r="I339" s="34"/>
      <c r="J339" s="34"/>
      <c r="K339" s="32"/>
      <c r="L339" s="32"/>
      <c r="M339" s="32"/>
      <c r="N339" s="32"/>
      <c r="O339" s="32"/>
      <c r="P339" s="32"/>
      <c r="Q339" s="32"/>
      <c r="R339" s="32"/>
      <c r="S339" s="32"/>
      <c r="T339" s="32"/>
      <c r="U339" s="32"/>
      <c r="V339" s="32"/>
      <c r="W339" s="32"/>
      <c r="X339" s="32"/>
      <c r="Y339" s="32"/>
      <c r="Z339" s="32"/>
    </row>
    <row r="340" spans="1:26" ht="15.75" customHeight="1">
      <c r="A340" s="32"/>
      <c r="B340" s="33"/>
      <c r="C340" s="32"/>
      <c r="D340" s="32"/>
      <c r="E340" s="32"/>
      <c r="F340" s="32"/>
      <c r="G340" s="34"/>
      <c r="H340" s="34"/>
      <c r="I340" s="34"/>
      <c r="J340" s="34"/>
      <c r="K340" s="32"/>
      <c r="L340" s="32"/>
      <c r="M340" s="32"/>
      <c r="N340" s="32"/>
      <c r="O340" s="32"/>
      <c r="P340" s="32"/>
      <c r="Q340" s="32"/>
      <c r="R340" s="32"/>
      <c r="S340" s="32"/>
      <c r="T340" s="32"/>
      <c r="U340" s="32"/>
      <c r="V340" s="32"/>
      <c r="W340" s="32"/>
      <c r="X340" s="32"/>
      <c r="Y340" s="32"/>
      <c r="Z340" s="32"/>
    </row>
    <row r="341" spans="1:26" ht="15.75" customHeight="1">
      <c r="A341" s="32"/>
      <c r="B341" s="33"/>
      <c r="C341" s="32"/>
      <c r="D341" s="32"/>
      <c r="E341" s="32"/>
      <c r="F341" s="32"/>
      <c r="G341" s="34"/>
      <c r="H341" s="34"/>
      <c r="I341" s="34"/>
      <c r="J341" s="34"/>
      <c r="K341" s="32"/>
      <c r="L341" s="32"/>
      <c r="M341" s="32"/>
      <c r="N341" s="32"/>
      <c r="O341" s="32"/>
      <c r="P341" s="32"/>
      <c r="Q341" s="32"/>
      <c r="R341" s="32"/>
      <c r="S341" s="32"/>
      <c r="T341" s="32"/>
      <c r="U341" s="32"/>
      <c r="V341" s="32"/>
      <c r="W341" s="32"/>
      <c r="X341" s="32"/>
      <c r="Y341" s="32"/>
      <c r="Z341" s="32"/>
    </row>
    <row r="342" spans="1:26" ht="15.75" customHeight="1">
      <c r="A342" s="32"/>
      <c r="B342" s="33"/>
      <c r="C342" s="32"/>
      <c r="D342" s="32"/>
      <c r="E342" s="32"/>
      <c r="F342" s="32"/>
      <c r="G342" s="34"/>
      <c r="H342" s="34"/>
      <c r="I342" s="34"/>
      <c r="J342" s="34"/>
      <c r="K342" s="32"/>
      <c r="L342" s="32"/>
      <c r="M342" s="32"/>
      <c r="N342" s="32"/>
      <c r="O342" s="32"/>
      <c r="P342" s="32"/>
      <c r="Q342" s="32"/>
      <c r="R342" s="32"/>
      <c r="S342" s="32"/>
      <c r="T342" s="32"/>
      <c r="U342" s="32"/>
      <c r="V342" s="32"/>
      <c r="W342" s="32"/>
      <c r="X342" s="32"/>
      <c r="Y342" s="32"/>
      <c r="Z342" s="32"/>
    </row>
    <row r="343" spans="1:26" ht="15.75" customHeight="1">
      <c r="A343" s="32"/>
      <c r="B343" s="33"/>
      <c r="C343" s="32"/>
      <c r="D343" s="32"/>
      <c r="E343" s="32"/>
      <c r="F343" s="32"/>
      <c r="G343" s="34"/>
      <c r="H343" s="34"/>
      <c r="I343" s="34"/>
      <c r="J343" s="34"/>
      <c r="K343" s="32"/>
      <c r="L343" s="32"/>
      <c r="M343" s="32"/>
      <c r="N343" s="32"/>
      <c r="O343" s="32"/>
      <c r="P343" s="32"/>
      <c r="Q343" s="32"/>
      <c r="R343" s="32"/>
      <c r="S343" s="32"/>
      <c r="T343" s="32"/>
      <c r="U343" s="32"/>
      <c r="V343" s="32"/>
      <c r="W343" s="32"/>
      <c r="X343" s="32"/>
      <c r="Y343" s="32"/>
      <c r="Z343" s="32"/>
    </row>
    <row r="344" spans="1:26" ht="15.75" customHeight="1">
      <c r="A344" s="32"/>
      <c r="B344" s="33"/>
      <c r="C344" s="32"/>
      <c r="D344" s="32"/>
      <c r="E344" s="32"/>
      <c r="F344" s="32"/>
      <c r="G344" s="34"/>
      <c r="H344" s="34"/>
      <c r="I344" s="34"/>
      <c r="J344" s="34"/>
      <c r="K344" s="32"/>
      <c r="L344" s="32"/>
      <c r="M344" s="32"/>
      <c r="N344" s="32"/>
      <c r="O344" s="32"/>
      <c r="P344" s="32"/>
      <c r="Q344" s="32"/>
      <c r="R344" s="32"/>
      <c r="S344" s="32"/>
      <c r="T344" s="32"/>
      <c r="U344" s="32"/>
      <c r="V344" s="32"/>
      <c r="W344" s="32"/>
      <c r="X344" s="32"/>
      <c r="Y344" s="32"/>
      <c r="Z344" s="32"/>
    </row>
    <row r="345" spans="1:26" ht="15.75" customHeight="1">
      <c r="A345" s="32"/>
      <c r="B345" s="33"/>
      <c r="C345" s="32"/>
      <c r="D345" s="32"/>
      <c r="E345" s="32"/>
      <c r="F345" s="32"/>
      <c r="G345" s="34"/>
      <c r="H345" s="34"/>
      <c r="I345" s="34"/>
      <c r="J345" s="34"/>
      <c r="K345" s="32"/>
      <c r="L345" s="32"/>
      <c r="M345" s="32"/>
      <c r="N345" s="32"/>
      <c r="O345" s="32"/>
      <c r="P345" s="32"/>
      <c r="Q345" s="32"/>
      <c r="R345" s="32"/>
      <c r="S345" s="32"/>
      <c r="T345" s="32"/>
      <c r="U345" s="32"/>
      <c r="V345" s="32"/>
      <c r="W345" s="32"/>
      <c r="X345" s="32"/>
      <c r="Y345" s="32"/>
      <c r="Z345" s="32"/>
    </row>
    <row r="346" spans="1:26" ht="15.75" customHeight="1">
      <c r="A346" s="32"/>
      <c r="B346" s="33"/>
      <c r="C346" s="32"/>
      <c r="D346" s="32"/>
      <c r="E346" s="32"/>
      <c r="F346" s="32"/>
      <c r="G346" s="34"/>
      <c r="H346" s="34"/>
      <c r="I346" s="34"/>
      <c r="J346" s="34"/>
      <c r="K346" s="32"/>
      <c r="L346" s="32"/>
      <c r="M346" s="32"/>
      <c r="N346" s="32"/>
      <c r="O346" s="32"/>
      <c r="P346" s="32"/>
      <c r="Q346" s="32"/>
      <c r="R346" s="32"/>
      <c r="S346" s="32"/>
      <c r="T346" s="32"/>
      <c r="U346" s="32"/>
      <c r="V346" s="32"/>
      <c r="W346" s="32"/>
      <c r="X346" s="32"/>
      <c r="Y346" s="32"/>
      <c r="Z346" s="32"/>
    </row>
    <row r="347" spans="1:26" ht="15.75" customHeight="1">
      <c r="A347" s="32"/>
      <c r="B347" s="33"/>
      <c r="C347" s="32"/>
      <c r="D347" s="32"/>
      <c r="E347" s="32"/>
      <c r="F347" s="32"/>
      <c r="G347" s="34"/>
      <c r="H347" s="34"/>
      <c r="I347" s="34"/>
      <c r="J347" s="34"/>
      <c r="K347" s="32"/>
      <c r="L347" s="32"/>
      <c r="M347" s="32"/>
      <c r="N347" s="32"/>
      <c r="O347" s="32"/>
      <c r="P347" s="32"/>
      <c r="Q347" s="32"/>
      <c r="R347" s="32"/>
      <c r="S347" s="32"/>
      <c r="T347" s="32"/>
      <c r="U347" s="32"/>
      <c r="V347" s="32"/>
      <c r="W347" s="32"/>
      <c r="X347" s="32"/>
      <c r="Y347" s="32"/>
      <c r="Z347" s="32"/>
    </row>
    <row r="348" spans="1:26" ht="15.75" customHeight="1">
      <c r="A348" s="32"/>
      <c r="B348" s="33"/>
      <c r="C348" s="32"/>
      <c r="D348" s="32"/>
      <c r="E348" s="32"/>
      <c r="F348" s="32"/>
      <c r="G348" s="34"/>
      <c r="H348" s="34"/>
      <c r="I348" s="34"/>
      <c r="J348" s="34"/>
      <c r="K348" s="32"/>
      <c r="L348" s="32"/>
      <c r="M348" s="32"/>
      <c r="N348" s="32"/>
      <c r="O348" s="32"/>
      <c r="P348" s="32"/>
      <c r="Q348" s="32"/>
      <c r="R348" s="32"/>
      <c r="S348" s="32"/>
      <c r="T348" s="32"/>
      <c r="U348" s="32"/>
      <c r="V348" s="32"/>
      <c r="W348" s="32"/>
      <c r="X348" s="32"/>
      <c r="Y348" s="32"/>
      <c r="Z348" s="32"/>
    </row>
    <row r="349" spans="1:26" ht="15.75" customHeight="1">
      <c r="A349" s="32"/>
      <c r="B349" s="33"/>
      <c r="C349" s="32"/>
      <c r="D349" s="32"/>
      <c r="E349" s="32"/>
      <c r="F349" s="32"/>
      <c r="G349" s="34"/>
      <c r="H349" s="34"/>
      <c r="I349" s="34"/>
      <c r="J349" s="34"/>
      <c r="K349" s="32"/>
      <c r="L349" s="32"/>
      <c r="M349" s="32"/>
      <c r="N349" s="32"/>
      <c r="O349" s="32"/>
      <c r="P349" s="32"/>
      <c r="Q349" s="32"/>
      <c r="R349" s="32"/>
      <c r="S349" s="32"/>
      <c r="T349" s="32"/>
      <c r="U349" s="32"/>
      <c r="V349" s="32"/>
      <c r="W349" s="32"/>
      <c r="X349" s="32"/>
      <c r="Y349" s="32"/>
      <c r="Z349" s="32"/>
    </row>
    <row r="350" spans="1:26" ht="15.75" customHeight="1">
      <c r="A350" s="32"/>
      <c r="B350" s="33"/>
      <c r="C350" s="32"/>
      <c r="D350" s="32"/>
      <c r="E350" s="32"/>
      <c r="F350" s="32"/>
      <c r="G350" s="34"/>
      <c r="H350" s="34"/>
      <c r="I350" s="34"/>
      <c r="J350" s="34"/>
      <c r="K350" s="32"/>
      <c r="L350" s="32"/>
      <c r="M350" s="32"/>
      <c r="N350" s="32"/>
      <c r="O350" s="32"/>
      <c r="P350" s="32"/>
      <c r="Q350" s="32"/>
      <c r="R350" s="32"/>
      <c r="S350" s="32"/>
      <c r="T350" s="32"/>
      <c r="U350" s="32"/>
      <c r="V350" s="32"/>
      <c r="W350" s="32"/>
      <c r="X350" s="32"/>
      <c r="Y350" s="32"/>
      <c r="Z350" s="32"/>
    </row>
    <row r="351" spans="1:26" ht="15.75" customHeight="1">
      <c r="A351" s="32"/>
      <c r="B351" s="33"/>
      <c r="C351" s="32"/>
      <c r="D351" s="32"/>
      <c r="E351" s="32"/>
      <c r="F351" s="32"/>
      <c r="G351" s="34"/>
      <c r="H351" s="34"/>
      <c r="I351" s="34"/>
      <c r="J351" s="34"/>
      <c r="K351" s="32"/>
      <c r="L351" s="32"/>
      <c r="M351" s="32"/>
      <c r="N351" s="32"/>
      <c r="O351" s="32"/>
      <c r="P351" s="32"/>
      <c r="Q351" s="32"/>
      <c r="R351" s="32"/>
      <c r="S351" s="32"/>
      <c r="T351" s="32"/>
      <c r="U351" s="32"/>
      <c r="V351" s="32"/>
      <c r="W351" s="32"/>
      <c r="X351" s="32"/>
      <c r="Y351" s="32"/>
      <c r="Z351" s="32"/>
    </row>
    <row r="352" spans="1:26" ht="15.75" customHeight="1">
      <c r="A352" s="32"/>
      <c r="B352" s="33"/>
      <c r="C352" s="32"/>
      <c r="D352" s="32"/>
      <c r="E352" s="32"/>
      <c r="F352" s="32"/>
      <c r="G352" s="34"/>
      <c r="H352" s="34"/>
      <c r="I352" s="34"/>
      <c r="J352" s="34"/>
      <c r="K352" s="32"/>
      <c r="L352" s="32"/>
      <c r="M352" s="32"/>
      <c r="N352" s="32"/>
      <c r="O352" s="32"/>
      <c r="P352" s="32"/>
      <c r="Q352" s="32"/>
      <c r="R352" s="32"/>
      <c r="S352" s="32"/>
      <c r="T352" s="32"/>
      <c r="U352" s="32"/>
      <c r="V352" s="32"/>
      <c r="W352" s="32"/>
      <c r="X352" s="32"/>
      <c r="Y352" s="32"/>
      <c r="Z352" s="32"/>
    </row>
    <row r="353" spans="1:26" ht="15.75" customHeight="1">
      <c r="A353" s="32"/>
      <c r="B353" s="33"/>
      <c r="C353" s="32"/>
      <c r="D353" s="32"/>
      <c r="E353" s="32"/>
      <c r="F353" s="32"/>
      <c r="G353" s="34"/>
      <c r="H353" s="34"/>
      <c r="I353" s="34"/>
      <c r="J353" s="34"/>
      <c r="K353" s="32"/>
      <c r="L353" s="32"/>
      <c r="M353" s="32"/>
      <c r="N353" s="32"/>
      <c r="O353" s="32"/>
      <c r="P353" s="32"/>
      <c r="Q353" s="32"/>
      <c r="R353" s="32"/>
      <c r="S353" s="32"/>
      <c r="T353" s="32"/>
      <c r="U353" s="32"/>
      <c r="V353" s="32"/>
      <c r="W353" s="32"/>
      <c r="X353" s="32"/>
      <c r="Y353" s="32"/>
      <c r="Z353" s="32"/>
    </row>
    <row r="354" spans="1:26" ht="15.75" customHeight="1">
      <c r="A354" s="32"/>
      <c r="B354" s="33"/>
      <c r="C354" s="32"/>
      <c r="D354" s="32"/>
      <c r="E354" s="32"/>
      <c r="F354" s="32"/>
      <c r="G354" s="34"/>
      <c r="H354" s="34"/>
      <c r="I354" s="34"/>
      <c r="J354" s="34"/>
      <c r="K354" s="32"/>
      <c r="L354" s="32"/>
      <c r="M354" s="32"/>
      <c r="N354" s="32"/>
      <c r="O354" s="32"/>
      <c r="P354" s="32"/>
      <c r="Q354" s="32"/>
      <c r="R354" s="32"/>
      <c r="S354" s="32"/>
      <c r="T354" s="32"/>
      <c r="U354" s="32"/>
      <c r="V354" s="32"/>
      <c r="W354" s="32"/>
      <c r="X354" s="32"/>
      <c r="Y354" s="32"/>
      <c r="Z354" s="32"/>
    </row>
    <row r="355" spans="1:26" ht="15.75" customHeight="1">
      <c r="A355" s="32"/>
      <c r="B355" s="33"/>
      <c r="C355" s="32"/>
      <c r="D355" s="32"/>
      <c r="E355" s="32"/>
      <c r="F355" s="32"/>
      <c r="G355" s="34"/>
      <c r="H355" s="34"/>
      <c r="I355" s="34"/>
      <c r="J355" s="34"/>
      <c r="K355" s="32"/>
      <c r="L355" s="32"/>
      <c r="M355" s="32"/>
      <c r="N355" s="32"/>
      <c r="O355" s="32"/>
      <c r="P355" s="32"/>
      <c r="Q355" s="32"/>
      <c r="R355" s="32"/>
      <c r="S355" s="32"/>
      <c r="T355" s="32"/>
      <c r="U355" s="32"/>
      <c r="V355" s="32"/>
      <c r="W355" s="32"/>
      <c r="X355" s="32"/>
      <c r="Y355" s="32"/>
      <c r="Z355" s="32"/>
    </row>
    <row r="356" spans="1:26" ht="15.75" customHeight="1">
      <c r="A356" s="32"/>
      <c r="B356" s="33"/>
      <c r="C356" s="32"/>
      <c r="D356" s="32"/>
      <c r="E356" s="32"/>
      <c r="F356" s="32"/>
      <c r="G356" s="34"/>
      <c r="H356" s="34"/>
      <c r="I356" s="34"/>
      <c r="J356" s="34"/>
      <c r="K356" s="32"/>
      <c r="L356" s="32"/>
      <c r="M356" s="32"/>
      <c r="N356" s="32"/>
      <c r="O356" s="32"/>
      <c r="P356" s="32"/>
      <c r="Q356" s="32"/>
      <c r="R356" s="32"/>
      <c r="S356" s="32"/>
      <c r="T356" s="32"/>
      <c r="U356" s="32"/>
      <c r="V356" s="32"/>
      <c r="W356" s="32"/>
      <c r="X356" s="32"/>
      <c r="Y356" s="32"/>
      <c r="Z356" s="32"/>
    </row>
    <row r="357" spans="1:26" ht="15.75" customHeight="1">
      <c r="A357" s="32"/>
      <c r="B357" s="33"/>
      <c r="C357" s="32"/>
      <c r="D357" s="32"/>
      <c r="E357" s="32"/>
      <c r="F357" s="32"/>
      <c r="G357" s="34"/>
      <c r="H357" s="34"/>
      <c r="I357" s="34"/>
      <c r="J357" s="34"/>
      <c r="K357" s="32"/>
      <c r="L357" s="32"/>
      <c r="M357" s="32"/>
      <c r="N357" s="32"/>
      <c r="O357" s="32"/>
      <c r="P357" s="32"/>
      <c r="Q357" s="32"/>
      <c r="R357" s="32"/>
      <c r="S357" s="32"/>
      <c r="T357" s="32"/>
      <c r="U357" s="32"/>
      <c r="V357" s="32"/>
      <c r="W357" s="32"/>
      <c r="X357" s="32"/>
      <c r="Y357" s="32"/>
      <c r="Z357" s="32"/>
    </row>
    <row r="358" spans="1:26" ht="15.75" customHeight="1">
      <c r="A358" s="32"/>
      <c r="B358" s="33"/>
      <c r="C358" s="32"/>
      <c r="D358" s="32"/>
      <c r="E358" s="32"/>
      <c r="F358" s="32"/>
      <c r="G358" s="34"/>
      <c r="H358" s="34"/>
      <c r="I358" s="34"/>
      <c r="J358" s="34"/>
      <c r="K358" s="32"/>
      <c r="L358" s="32"/>
      <c r="M358" s="32"/>
      <c r="N358" s="32"/>
      <c r="O358" s="32"/>
      <c r="P358" s="32"/>
      <c r="Q358" s="32"/>
      <c r="R358" s="32"/>
      <c r="S358" s="32"/>
      <c r="T358" s="32"/>
      <c r="U358" s="32"/>
      <c r="V358" s="32"/>
      <c r="W358" s="32"/>
      <c r="X358" s="32"/>
      <c r="Y358" s="32"/>
      <c r="Z358" s="32"/>
    </row>
    <row r="359" spans="1:26" ht="15.75" customHeight="1">
      <c r="A359" s="32"/>
      <c r="B359" s="33"/>
      <c r="C359" s="32"/>
      <c r="D359" s="32"/>
      <c r="E359" s="32"/>
      <c r="F359" s="32"/>
      <c r="G359" s="34"/>
      <c r="H359" s="34"/>
      <c r="I359" s="34"/>
      <c r="J359" s="34"/>
      <c r="K359" s="32"/>
      <c r="L359" s="32"/>
      <c r="M359" s="32"/>
      <c r="N359" s="32"/>
      <c r="O359" s="32"/>
      <c r="P359" s="32"/>
      <c r="Q359" s="32"/>
      <c r="R359" s="32"/>
      <c r="S359" s="32"/>
      <c r="T359" s="32"/>
      <c r="U359" s="32"/>
      <c r="V359" s="32"/>
      <c r="W359" s="32"/>
      <c r="X359" s="32"/>
      <c r="Y359" s="32"/>
      <c r="Z359" s="32"/>
    </row>
    <row r="360" spans="1:26" ht="15.75" customHeight="1">
      <c r="A360" s="32"/>
      <c r="B360" s="33"/>
      <c r="C360" s="32"/>
      <c r="D360" s="32"/>
      <c r="E360" s="32"/>
      <c r="F360" s="32"/>
      <c r="G360" s="34"/>
      <c r="H360" s="34"/>
      <c r="I360" s="34"/>
      <c r="J360" s="34"/>
      <c r="K360" s="32"/>
      <c r="L360" s="32"/>
      <c r="M360" s="32"/>
      <c r="N360" s="32"/>
      <c r="O360" s="32"/>
      <c r="P360" s="32"/>
      <c r="Q360" s="32"/>
      <c r="R360" s="32"/>
      <c r="S360" s="32"/>
      <c r="T360" s="32"/>
      <c r="U360" s="32"/>
      <c r="V360" s="32"/>
      <c r="W360" s="32"/>
      <c r="X360" s="32"/>
      <c r="Y360" s="32"/>
      <c r="Z360" s="32"/>
    </row>
    <row r="361" spans="1:26" ht="15.75" customHeight="1">
      <c r="A361" s="32"/>
      <c r="B361" s="33"/>
      <c r="C361" s="32"/>
      <c r="D361" s="32"/>
      <c r="E361" s="32"/>
      <c r="F361" s="32"/>
      <c r="G361" s="34"/>
      <c r="H361" s="34"/>
      <c r="I361" s="34"/>
      <c r="J361" s="34"/>
      <c r="K361" s="32"/>
      <c r="L361" s="32"/>
      <c r="M361" s="32"/>
      <c r="N361" s="32"/>
      <c r="O361" s="32"/>
      <c r="P361" s="32"/>
      <c r="Q361" s="32"/>
      <c r="R361" s="32"/>
      <c r="S361" s="32"/>
      <c r="T361" s="32"/>
      <c r="U361" s="32"/>
      <c r="V361" s="32"/>
      <c r="W361" s="32"/>
      <c r="X361" s="32"/>
      <c r="Y361" s="32"/>
      <c r="Z361" s="32"/>
    </row>
    <row r="362" spans="1:26" ht="15.75" customHeight="1">
      <c r="A362" s="32"/>
      <c r="B362" s="33"/>
      <c r="C362" s="32"/>
      <c r="D362" s="32"/>
      <c r="E362" s="32"/>
      <c r="F362" s="32"/>
      <c r="G362" s="34"/>
      <c r="H362" s="34"/>
      <c r="I362" s="34"/>
      <c r="J362" s="34"/>
      <c r="K362" s="32"/>
      <c r="L362" s="32"/>
      <c r="M362" s="32"/>
      <c r="N362" s="32"/>
      <c r="O362" s="32"/>
      <c r="P362" s="32"/>
      <c r="Q362" s="32"/>
      <c r="R362" s="32"/>
      <c r="S362" s="32"/>
      <c r="T362" s="32"/>
      <c r="U362" s="32"/>
      <c r="V362" s="32"/>
      <c r="W362" s="32"/>
      <c r="X362" s="32"/>
      <c r="Y362" s="32"/>
      <c r="Z362" s="32"/>
    </row>
    <row r="363" spans="1:26" ht="15.75" customHeight="1">
      <c r="A363" s="32"/>
      <c r="B363" s="33"/>
      <c r="C363" s="32"/>
      <c r="D363" s="32"/>
      <c r="E363" s="32"/>
      <c r="F363" s="32"/>
      <c r="G363" s="34"/>
      <c r="H363" s="34"/>
      <c r="I363" s="34"/>
      <c r="J363" s="34"/>
      <c r="K363" s="32"/>
      <c r="L363" s="32"/>
      <c r="M363" s="32"/>
      <c r="N363" s="32"/>
      <c r="O363" s="32"/>
      <c r="P363" s="32"/>
      <c r="Q363" s="32"/>
      <c r="R363" s="32"/>
      <c r="S363" s="32"/>
      <c r="T363" s="32"/>
      <c r="U363" s="32"/>
      <c r="V363" s="32"/>
      <c r="W363" s="32"/>
      <c r="X363" s="32"/>
      <c r="Y363" s="32"/>
      <c r="Z363" s="32"/>
    </row>
    <row r="364" spans="1:26" ht="15.75" customHeight="1">
      <c r="A364" s="32"/>
      <c r="B364" s="33"/>
      <c r="C364" s="32"/>
      <c r="D364" s="32"/>
      <c r="E364" s="32"/>
      <c r="F364" s="32"/>
      <c r="G364" s="34"/>
      <c r="H364" s="34"/>
      <c r="I364" s="34"/>
      <c r="J364" s="34"/>
      <c r="K364" s="32"/>
      <c r="L364" s="32"/>
      <c r="M364" s="32"/>
      <c r="N364" s="32"/>
      <c r="O364" s="32"/>
      <c r="P364" s="32"/>
      <c r="Q364" s="32"/>
      <c r="R364" s="32"/>
      <c r="S364" s="32"/>
      <c r="T364" s="32"/>
      <c r="U364" s="32"/>
      <c r="V364" s="32"/>
      <c r="W364" s="32"/>
      <c r="X364" s="32"/>
      <c r="Y364" s="32"/>
      <c r="Z364" s="32"/>
    </row>
    <row r="365" spans="1:26" ht="15.75" customHeight="1">
      <c r="A365" s="32"/>
      <c r="B365" s="33"/>
      <c r="C365" s="32"/>
      <c r="D365" s="32"/>
      <c r="E365" s="32"/>
      <c r="F365" s="32"/>
      <c r="G365" s="34"/>
      <c r="H365" s="34"/>
      <c r="I365" s="34"/>
      <c r="J365" s="34"/>
      <c r="K365" s="32"/>
      <c r="L365" s="32"/>
      <c r="M365" s="32"/>
      <c r="N365" s="32"/>
      <c r="O365" s="32"/>
      <c r="P365" s="32"/>
      <c r="Q365" s="32"/>
      <c r="R365" s="32"/>
      <c r="S365" s="32"/>
      <c r="T365" s="32"/>
      <c r="U365" s="32"/>
      <c r="V365" s="32"/>
      <c r="W365" s="32"/>
      <c r="X365" s="32"/>
      <c r="Y365" s="32"/>
      <c r="Z365" s="32"/>
    </row>
    <row r="366" spans="1:26" ht="15.75" customHeight="1">
      <c r="A366" s="32"/>
      <c r="B366" s="33"/>
      <c r="C366" s="32"/>
      <c r="D366" s="32"/>
      <c r="E366" s="32"/>
      <c r="F366" s="32"/>
      <c r="G366" s="34"/>
      <c r="H366" s="34"/>
      <c r="I366" s="34"/>
      <c r="J366" s="34"/>
      <c r="K366" s="32"/>
      <c r="L366" s="32"/>
      <c r="M366" s="32"/>
      <c r="N366" s="32"/>
      <c r="O366" s="32"/>
      <c r="P366" s="32"/>
      <c r="Q366" s="32"/>
      <c r="R366" s="32"/>
      <c r="S366" s="32"/>
      <c r="T366" s="32"/>
      <c r="U366" s="32"/>
      <c r="V366" s="32"/>
      <c r="W366" s="32"/>
      <c r="X366" s="32"/>
      <c r="Y366" s="32"/>
      <c r="Z366" s="32"/>
    </row>
    <row r="367" spans="1:26" ht="15.75" customHeight="1">
      <c r="A367" s="32"/>
      <c r="B367" s="33"/>
      <c r="C367" s="32"/>
      <c r="D367" s="32"/>
      <c r="E367" s="32"/>
      <c r="F367" s="32"/>
      <c r="G367" s="34"/>
      <c r="H367" s="34"/>
      <c r="I367" s="34"/>
      <c r="J367" s="34"/>
      <c r="K367" s="32"/>
      <c r="L367" s="32"/>
      <c r="M367" s="32"/>
      <c r="N367" s="32"/>
      <c r="O367" s="32"/>
      <c r="P367" s="32"/>
      <c r="Q367" s="32"/>
      <c r="R367" s="32"/>
      <c r="S367" s="32"/>
      <c r="T367" s="32"/>
      <c r="U367" s="32"/>
      <c r="V367" s="32"/>
      <c r="W367" s="32"/>
      <c r="X367" s="32"/>
      <c r="Y367" s="32"/>
      <c r="Z367" s="32"/>
    </row>
    <row r="368" spans="1:26" ht="15.75" customHeight="1">
      <c r="A368" s="32"/>
      <c r="B368" s="33"/>
      <c r="C368" s="32"/>
      <c r="D368" s="32"/>
      <c r="E368" s="32"/>
      <c r="F368" s="32"/>
      <c r="G368" s="34"/>
      <c r="H368" s="34"/>
      <c r="I368" s="34"/>
      <c r="J368" s="34"/>
      <c r="K368" s="32"/>
      <c r="L368" s="32"/>
      <c r="M368" s="32"/>
      <c r="N368" s="32"/>
      <c r="O368" s="32"/>
      <c r="P368" s="32"/>
      <c r="Q368" s="32"/>
      <c r="R368" s="32"/>
      <c r="S368" s="32"/>
      <c r="T368" s="32"/>
      <c r="U368" s="32"/>
      <c r="V368" s="32"/>
      <c r="W368" s="32"/>
      <c r="X368" s="32"/>
      <c r="Y368" s="32"/>
      <c r="Z368" s="32"/>
    </row>
    <row r="369" spans="1:26" ht="15.75" customHeight="1">
      <c r="A369" s="32"/>
      <c r="B369" s="33"/>
      <c r="C369" s="32"/>
      <c r="D369" s="32"/>
      <c r="E369" s="32"/>
      <c r="F369" s="32"/>
      <c r="G369" s="34"/>
      <c r="H369" s="34"/>
      <c r="I369" s="34"/>
      <c r="J369" s="34"/>
      <c r="K369" s="32"/>
      <c r="L369" s="32"/>
      <c r="M369" s="32"/>
      <c r="N369" s="32"/>
      <c r="O369" s="32"/>
      <c r="P369" s="32"/>
      <c r="Q369" s="32"/>
      <c r="R369" s="32"/>
      <c r="S369" s="32"/>
      <c r="T369" s="32"/>
      <c r="U369" s="32"/>
      <c r="V369" s="32"/>
      <c r="W369" s="32"/>
      <c r="X369" s="32"/>
      <c r="Y369" s="32"/>
      <c r="Z369" s="32"/>
    </row>
    <row r="370" spans="1:26" ht="15.75" customHeight="1">
      <c r="A370" s="32"/>
      <c r="B370" s="33"/>
      <c r="C370" s="32"/>
      <c r="D370" s="32"/>
      <c r="E370" s="32"/>
      <c r="F370" s="32"/>
      <c r="G370" s="34"/>
      <c r="H370" s="34"/>
      <c r="I370" s="34"/>
      <c r="J370" s="34"/>
      <c r="K370" s="32"/>
      <c r="L370" s="32"/>
      <c r="M370" s="32"/>
      <c r="N370" s="32"/>
      <c r="O370" s="32"/>
      <c r="P370" s="32"/>
      <c r="Q370" s="32"/>
      <c r="R370" s="32"/>
      <c r="S370" s="32"/>
      <c r="T370" s="32"/>
      <c r="U370" s="32"/>
      <c r="V370" s="32"/>
      <c r="W370" s="32"/>
      <c r="X370" s="32"/>
      <c r="Y370" s="32"/>
      <c r="Z370" s="32"/>
    </row>
    <row r="371" spans="1:26" ht="15.75" customHeight="1">
      <c r="A371" s="32"/>
      <c r="B371" s="33"/>
      <c r="C371" s="32"/>
      <c r="D371" s="32"/>
      <c r="E371" s="32"/>
      <c r="F371" s="32"/>
      <c r="G371" s="34"/>
      <c r="H371" s="34"/>
      <c r="I371" s="34"/>
      <c r="J371" s="34"/>
      <c r="K371" s="32"/>
      <c r="L371" s="32"/>
      <c r="M371" s="32"/>
      <c r="N371" s="32"/>
      <c r="O371" s="32"/>
      <c r="P371" s="32"/>
      <c r="Q371" s="32"/>
      <c r="R371" s="32"/>
      <c r="S371" s="32"/>
      <c r="T371" s="32"/>
      <c r="U371" s="32"/>
      <c r="V371" s="32"/>
      <c r="W371" s="32"/>
      <c r="X371" s="32"/>
      <c r="Y371" s="32"/>
      <c r="Z371" s="32"/>
    </row>
    <row r="372" spans="1:26" ht="15.75" customHeight="1">
      <c r="A372" s="32"/>
      <c r="B372" s="33"/>
      <c r="C372" s="32"/>
      <c r="D372" s="32"/>
      <c r="E372" s="32"/>
      <c r="F372" s="32"/>
      <c r="G372" s="34"/>
      <c r="H372" s="34"/>
      <c r="I372" s="34"/>
      <c r="J372" s="34"/>
      <c r="K372" s="32"/>
      <c r="L372" s="32"/>
      <c r="M372" s="32"/>
      <c r="N372" s="32"/>
      <c r="O372" s="32"/>
      <c r="P372" s="32"/>
      <c r="Q372" s="32"/>
      <c r="R372" s="32"/>
      <c r="S372" s="32"/>
      <c r="T372" s="32"/>
      <c r="U372" s="32"/>
      <c r="V372" s="32"/>
      <c r="W372" s="32"/>
      <c r="X372" s="32"/>
      <c r="Y372" s="32"/>
      <c r="Z372" s="32"/>
    </row>
    <row r="373" spans="1:26" ht="15.75" customHeight="1">
      <c r="A373" s="32"/>
      <c r="B373" s="33"/>
      <c r="C373" s="32"/>
      <c r="D373" s="32"/>
      <c r="E373" s="32"/>
      <c r="F373" s="32"/>
      <c r="G373" s="34"/>
      <c r="H373" s="34"/>
      <c r="I373" s="34"/>
      <c r="J373" s="34"/>
      <c r="K373" s="32"/>
      <c r="L373" s="32"/>
      <c r="M373" s="32"/>
      <c r="N373" s="32"/>
      <c r="O373" s="32"/>
      <c r="P373" s="32"/>
      <c r="Q373" s="32"/>
      <c r="R373" s="32"/>
      <c r="S373" s="32"/>
      <c r="T373" s="32"/>
      <c r="U373" s="32"/>
      <c r="V373" s="32"/>
      <c r="W373" s="32"/>
      <c r="X373" s="32"/>
      <c r="Y373" s="32"/>
      <c r="Z373" s="32"/>
    </row>
    <row r="374" spans="1:26" ht="15.75" customHeight="1">
      <c r="A374" s="32"/>
      <c r="B374" s="33"/>
      <c r="C374" s="32"/>
      <c r="D374" s="32"/>
      <c r="E374" s="32"/>
      <c r="F374" s="32"/>
      <c r="G374" s="34"/>
      <c r="H374" s="34"/>
      <c r="I374" s="34"/>
      <c r="J374" s="34"/>
      <c r="K374" s="32"/>
      <c r="L374" s="32"/>
      <c r="M374" s="32"/>
      <c r="N374" s="32"/>
      <c r="O374" s="32"/>
      <c r="P374" s="32"/>
      <c r="Q374" s="32"/>
      <c r="R374" s="32"/>
      <c r="S374" s="32"/>
      <c r="T374" s="32"/>
      <c r="U374" s="32"/>
      <c r="V374" s="32"/>
      <c r="W374" s="32"/>
      <c r="X374" s="32"/>
      <c r="Y374" s="32"/>
      <c r="Z374" s="32"/>
    </row>
    <row r="375" spans="1:26" ht="15.75" customHeight="1">
      <c r="A375" s="32"/>
      <c r="B375" s="33"/>
      <c r="C375" s="32"/>
      <c r="D375" s="32"/>
      <c r="E375" s="32"/>
      <c r="F375" s="32"/>
      <c r="G375" s="34"/>
      <c r="H375" s="34"/>
      <c r="I375" s="34"/>
      <c r="J375" s="34"/>
      <c r="K375" s="32"/>
      <c r="L375" s="32"/>
      <c r="M375" s="32"/>
      <c r="N375" s="32"/>
      <c r="O375" s="32"/>
      <c r="P375" s="32"/>
      <c r="Q375" s="32"/>
      <c r="R375" s="32"/>
      <c r="S375" s="32"/>
      <c r="T375" s="32"/>
      <c r="U375" s="32"/>
      <c r="V375" s="32"/>
      <c r="W375" s="32"/>
      <c r="X375" s="32"/>
      <c r="Y375" s="32"/>
      <c r="Z375" s="32"/>
    </row>
    <row r="376" spans="1:26" ht="15.75" customHeight="1">
      <c r="A376" s="32"/>
      <c r="B376" s="33"/>
      <c r="C376" s="32"/>
      <c r="D376" s="32"/>
      <c r="E376" s="32"/>
      <c r="F376" s="32"/>
      <c r="G376" s="34"/>
      <c r="H376" s="34"/>
      <c r="I376" s="34"/>
      <c r="J376" s="34"/>
      <c r="K376" s="32"/>
      <c r="L376" s="32"/>
      <c r="M376" s="32"/>
      <c r="N376" s="32"/>
      <c r="O376" s="32"/>
      <c r="P376" s="32"/>
      <c r="Q376" s="32"/>
      <c r="R376" s="32"/>
      <c r="S376" s="32"/>
      <c r="T376" s="32"/>
      <c r="U376" s="32"/>
      <c r="V376" s="32"/>
      <c r="W376" s="32"/>
      <c r="X376" s="32"/>
      <c r="Y376" s="32"/>
      <c r="Z376" s="32"/>
    </row>
    <row r="377" spans="1:26" ht="15.75" customHeight="1">
      <c r="A377" s="32"/>
      <c r="B377" s="33"/>
      <c r="C377" s="32"/>
      <c r="D377" s="32"/>
      <c r="E377" s="32"/>
      <c r="F377" s="32"/>
      <c r="G377" s="34"/>
      <c r="H377" s="34"/>
      <c r="I377" s="34"/>
      <c r="J377" s="34"/>
      <c r="K377" s="32"/>
      <c r="L377" s="32"/>
      <c r="M377" s="32"/>
      <c r="N377" s="32"/>
      <c r="O377" s="32"/>
      <c r="P377" s="32"/>
      <c r="Q377" s="32"/>
      <c r="R377" s="32"/>
      <c r="S377" s="32"/>
      <c r="T377" s="32"/>
      <c r="U377" s="32"/>
      <c r="V377" s="32"/>
      <c r="W377" s="32"/>
      <c r="X377" s="32"/>
      <c r="Y377" s="32"/>
      <c r="Z377" s="32"/>
    </row>
    <row r="378" spans="1:26" ht="15.75" customHeight="1">
      <c r="A378" s="32"/>
      <c r="B378" s="33"/>
      <c r="C378" s="32"/>
      <c r="D378" s="32"/>
      <c r="E378" s="32"/>
      <c r="F378" s="32"/>
      <c r="G378" s="34"/>
      <c r="H378" s="34"/>
      <c r="I378" s="34"/>
      <c r="J378" s="34"/>
      <c r="K378" s="32"/>
      <c r="L378" s="32"/>
      <c r="M378" s="32"/>
      <c r="N378" s="32"/>
      <c r="O378" s="32"/>
      <c r="P378" s="32"/>
      <c r="Q378" s="32"/>
      <c r="R378" s="32"/>
      <c r="S378" s="32"/>
      <c r="T378" s="32"/>
      <c r="U378" s="32"/>
      <c r="V378" s="32"/>
      <c r="W378" s="32"/>
      <c r="X378" s="32"/>
      <c r="Y378" s="32"/>
      <c r="Z378" s="32"/>
    </row>
    <row r="379" spans="1:26" ht="15.75" customHeight="1">
      <c r="A379" s="32"/>
      <c r="B379" s="33"/>
      <c r="C379" s="32"/>
      <c r="D379" s="32"/>
      <c r="E379" s="32"/>
      <c r="F379" s="32"/>
      <c r="G379" s="34"/>
      <c r="H379" s="34"/>
      <c r="I379" s="34"/>
      <c r="J379" s="34"/>
      <c r="K379" s="32"/>
      <c r="L379" s="32"/>
      <c r="M379" s="32"/>
      <c r="N379" s="32"/>
      <c r="O379" s="32"/>
      <c r="P379" s="32"/>
      <c r="Q379" s="32"/>
      <c r="R379" s="32"/>
      <c r="S379" s="32"/>
      <c r="T379" s="32"/>
      <c r="U379" s="32"/>
      <c r="V379" s="32"/>
      <c r="W379" s="32"/>
      <c r="X379" s="32"/>
      <c r="Y379" s="32"/>
      <c r="Z379" s="32"/>
    </row>
    <row r="380" spans="1:26" ht="15.75" customHeight="1">
      <c r="A380" s="32"/>
      <c r="B380" s="33"/>
      <c r="C380" s="32"/>
      <c r="D380" s="32"/>
      <c r="E380" s="32"/>
      <c r="F380" s="32"/>
      <c r="G380" s="34"/>
      <c r="H380" s="34"/>
      <c r="I380" s="34"/>
      <c r="J380" s="34"/>
      <c r="K380" s="32"/>
      <c r="L380" s="32"/>
      <c r="M380" s="32"/>
      <c r="N380" s="32"/>
      <c r="O380" s="32"/>
      <c r="P380" s="32"/>
      <c r="Q380" s="32"/>
      <c r="R380" s="32"/>
      <c r="S380" s="32"/>
      <c r="T380" s="32"/>
      <c r="U380" s="32"/>
      <c r="V380" s="32"/>
      <c r="W380" s="32"/>
      <c r="X380" s="32"/>
      <c r="Y380" s="32"/>
      <c r="Z380" s="32"/>
    </row>
    <row r="381" spans="1:26" ht="15.75" customHeight="1">
      <c r="A381" s="32"/>
      <c r="B381" s="33"/>
      <c r="C381" s="32"/>
      <c r="D381" s="32"/>
      <c r="E381" s="32"/>
      <c r="F381" s="32"/>
      <c r="G381" s="34"/>
      <c r="H381" s="34"/>
      <c r="I381" s="34"/>
      <c r="J381" s="34"/>
      <c r="K381" s="32"/>
      <c r="L381" s="32"/>
      <c r="M381" s="32"/>
      <c r="N381" s="32"/>
      <c r="O381" s="32"/>
      <c r="P381" s="32"/>
      <c r="Q381" s="32"/>
      <c r="R381" s="32"/>
      <c r="S381" s="32"/>
      <c r="T381" s="32"/>
      <c r="U381" s="32"/>
      <c r="V381" s="32"/>
      <c r="W381" s="32"/>
      <c r="X381" s="32"/>
      <c r="Y381" s="32"/>
      <c r="Z381" s="32"/>
    </row>
    <row r="382" spans="1:26" ht="15.75" customHeight="1">
      <c r="A382" s="32"/>
      <c r="B382" s="33"/>
      <c r="C382" s="32"/>
      <c r="D382" s="32"/>
      <c r="E382" s="32"/>
      <c r="F382" s="32"/>
      <c r="G382" s="34"/>
      <c r="H382" s="34"/>
      <c r="I382" s="34"/>
      <c r="J382" s="34"/>
      <c r="K382" s="32"/>
      <c r="L382" s="32"/>
      <c r="M382" s="32"/>
      <c r="N382" s="32"/>
      <c r="O382" s="32"/>
      <c r="P382" s="32"/>
      <c r="Q382" s="32"/>
      <c r="R382" s="32"/>
      <c r="S382" s="32"/>
      <c r="T382" s="32"/>
      <c r="U382" s="32"/>
      <c r="V382" s="32"/>
      <c r="W382" s="32"/>
      <c r="X382" s="32"/>
      <c r="Y382" s="32"/>
      <c r="Z382" s="32"/>
    </row>
    <row r="383" spans="1:26" ht="15.75" customHeight="1">
      <c r="A383" s="32"/>
      <c r="B383" s="33"/>
      <c r="C383" s="32"/>
      <c r="D383" s="32"/>
      <c r="E383" s="32"/>
      <c r="F383" s="32"/>
      <c r="G383" s="34"/>
      <c r="H383" s="34"/>
      <c r="I383" s="34"/>
      <c r="J383" s="34"/>
      <c r="K383" s="32"/>
      <c r="L383" s="32"/>
      <c r="M383" s="32"/>
      <c r="N383" s="32"/>
      <c r="O383" s="32"/>
      <c r="P383" s="32"/>
      <c r="Q383" s="32"/>
      <c r="R383" s="32"/>
      <c r="S383" s="32"/>
      <c r="T383" s="32"/>
      <c r="U383" s="32"/>
      <c r="V383" s="32"/>
      <c r="W383" s="32"/>
      <c r="X383" s="32"/>
      <c r="Y383" s="32"/>
      <c r="Z383" s="32"/>
    </row>
    <row r="384" spans="1:26" ht="15.75" customHeight="1">
      <c r="A384" s="32"/>
      <c r="B384" s="33"/>
      <c r="C384" s="32"/>
      <c r="D384" s="32"/>
      <c r="E384" s="32"/>
      <c r="F384" s="32"/>
      <c r="G384" s="34"/>
      <c r="H384" s="34"/>
      <c r="I384" s="34"/>
      <c r="J384" s="34"/>
      <c r="K384" s="32"/>
      <c r="L384" s="32"/>
      <c r="M384" s="32"/>
      <c r="N384" s="32"/>
      <c r="O384" s="32"/>
      <c r="P384" s="32"/>
      <c r="Q384" s="32"/>
      <c r="R384" s="32"/>
      <c r="S384" s="32"/>
      <c r="T384" s="32"/>
      <c r="U384" s="32"/>
      <c r="V384" s="32"/>
      <c r="W384" s="32"/>
      <c r="X384" s="32"/>
      <c r="Y384" s="32"/>
      <c r="Z384" s="32"/>
    </row>
    <row r="385" spans="1:26" ht="15.75" customHeight="1">
      <c r="A385" s="32"/>
      <c r="B385" s="33"/>
      <c r="C385" s="32"/>
      <c r="D385" s="32"/>
      <c r="E385" s="32"/>
      <c r="F385" s="32"/>
      <c r="G385" s="34"/>
      <c r="H385" s="34"/>
      <c r="I385" s="34"/>
      <c r="J385" s="34"/>
      <c r="K385" s="32"/>
      <c r="L385" s="32"/>
      <c r="M385" s="32"/>
      <c r="N385" s="32"/>
      <c r="O385" s="32"/>
      <c r="P385" s="32"/>
      <c r="Q385" s="32"/>
      <c r="R385" s="32"/>
      <c r="S385" s="32"/>
      <c r="T385" s="32"/>
      <c r="U385" s="32"/>
      <c r="V385" s="32"/>
      <c r="W385" s="32"/>
      <c r="X385" s="32"/>
      <c r="Y385" s="32"/>
      <c r="Z385" s="32"/>
    </row>
    <row r="386" spans="1:26" ht="15.75" customHeight="1">
      <c r="A386" s="32"/>
      <c r="B386" s="33"/>
      <c r="C386" s="32"/>
      <c r="D386" s="32"/>
      <c r="E386" s="32"/>
      <c r="F386" s="32"/>
      <c r="G386" s="34"/>
      <c r="H386" s="34"/>
      <c r="I386" s="34"/>
      <c r="J386" s="34"/>
      <c r="K386" s="32"/>
      <c r="L386" s="32"/>
      <c r="M386" s="32"/>
      <c r="N386" s="32"/>
      <c r="O386" s="32"/>
      <c r="P386" s="32"/>
      <c r="Q386" s="32"/>
      <c r="R386" s="32"/>
      <c r="S386" s="32"/>
      <c r="T386" s="32"/>
      <c r="U386" s="32"/>
      <c r="V386" s="32"/>
      <c r="W386" s="32"/>
      <c r="X386" s="32"/>
      <c r="Y386" s="32"/>
      <c r="Z386" s="32"/>
    </row>
    <row r="387" spans="1:26" ht="15.75" customHeight="1">
      <c r="A387" s="32"/>
      <c r="B387" s="33"/>
      <c r="C387" s="32"/>
      <c r="D387" s="32"/>
      <c r="E387" s="32"/>
      <c r="F387" s="32"/>
      <c r="G387" s="34"/>
      <c r="H387" s="34"/>
      <c r="I387" s="34"/>
      <c r="J387" s="34"/>
      <c r="K387" s="32"/>
      <c r="L387" s="32"/>
      <c r="M387" s="32"/>
      <c r="N387" s="32"/>
      <c r="O387" s="32"/>
      <c r="P387" s="32"/>
      <c r="Q387" s="32"/>
      <c r="R387" s="32"/>
      <c r="S387" s="32"/>
      <c r="T387" s="32"/>
      <c r="U387" s="32"/>
      <c r="V387" s="32"/>
      <c r="W387" s="32"/>
      <c r="X387" s="32"/>
      <c r="Y387" s="32"/>
      <c r="Z387" s="32"/>
    </row>
    <row r="388" spans="1:26" ht="15.75" customHeight="1">
      <c r="A388" s="32"/>
      <c r="B388" s="33"/>
      <c r="C388" s="32"/>
      <c r="D388" s="32"/>
      <c r="E388" s="32"/>
      <c r="F388" s="32"/>
      <c r="G388" s="34"/>
      <c r="H388" s="34"/>
      <c r="I388" s="34"/>
      <c r="J388" s="34"/>
      <c r="K388" s="32"/>
      <c r="L388" s="32"/>
      <c r="M388" s="32"/>
      <c r="N388" s="32"/>
      <c r="O388" s="32"/>
      <c r="P388" s="32"/>
      <c r="Q388" s="32"/>
      <c r="R388" s="32"/>
      <c r="S388" s="32"/>
      <c r="T388" s="32"/>
      <c r="U388" s="32"/>
      <c r="V388" s="32"/>
      <c r="W388" s="32"/>
      <c r="X388" s="32"/>
      <c r="Y388" s="32"/>
      <c r="Z388" s="32"/>
    </row>
    <row r="389" spans="1:26" ht="15.75" customHeight="1">
      <c r="A389" s="32"/>
      <c r="B389" s="33"/>
      <c r="C389" s="32"/>
      <c r="D389" s="32"/>
      <c r="E389" s="32"/>
      <c r="F389" s="32"/>
      <c r="G389" s="34"/>
      <c r="H389" s="34"/>
      <c r="I389" s="34"/>
      <c r="J389" s="34"/>
      <c r="K389" s="32"/>
      <c r="L389" s="32"/>
      <c r="M389" s="32"/>
      <c r="N389" s="32"/>
      <c r="O389" s="32"/>
      <c r="P389" s="32"/>
      <c r="Q389" s="32"/>
      <c r="R389" s="32"/>
      <c r="S389" s="32"/>
      <c r="T389" s="32"/>
      <c r="U389" s="32"/>
      <c r="V389" s="32"/>
      <c r="W389" s="32"/>
      <c r="X389" s="32"/>
      <c r="Y389" s="32"/>
      <c r="Z389" s="32"/>
    </row>
    <row r="390" spans="1:26" ht="15.75" customHeight="1">
      <c r="A390" s="32"/>
      <c r="B390" s="33"/>
      <c r="C390" s="32"/>
      <c r="D390" s="32"/>
      <c r="E390" s="32"/>
      <c r="F390" s="32"/>
      <c r="G390" s="34"/>
      <c r="H390" s="34"/>
      <c r="I390" s="34"/>
      <c r="J390" s="34"/>
      <c r="K390" s="32"/>
      <c r="L390" s="32"/>
      <c r="M390" s="32"/>
      <c r="N390" s="32"/>
      <c r="O390" s="32"/>
      <c r="P390" s="32"/>
      <c r="Q390" s="32"/>
      <c r="R390" s="32"/>
      <c r="S390" s="32"/>
      <c r="T390" s="32"/>
      <c r="U390" s="32"/>
      <c r="V390" s="32"/>
      <c r="W390" s="32"/>
      <c r="X390" s="32"/>
      <c r="Y390" s="32"/>
      <c r="Z390" s="32"/>
    </row>
    <row r="391" spans="1:26" ht="15.75" customHeight="1">
      <c r="A391" s="32"/>
      <c r="B391" s="33"/>
      <c r="C391" s="32"/>
      <c r="D391" s="32"/>
      <c r="E391" s="32"/>
      <c r="F391" s="32"/>
      <c r="G391" s="34"/>
      <c r="H391" s="34"/>
      <c r="I391" s="34"/>
      <c r="J391" s="34"/>
      <c r="K391" s="32"/>
      <c r="L391" s="32"/>
      <c r="M391" s="32"/>
      <c r="N391" s="32"/>
      <c r="O391" s="32"/>
      <c r="P391" s="32"/>
      <c r="Q391" s="32"/>
      <c r="R391" s="32"/>
      <c r="S391" s="32"/>
      <c r="T391" s="32"/>
      <c r="U391" s="32"/>
      <c r="V391" s="32"/>
      <c r="W391" s="32"/>
      <c r="X391" s="32"/>
      <c r="Y391" s="32"/>
      <c r="Z391" s="32"/>
    </row>
    <row r="392" spans="1:26" ht="15.75" customHeight="1">
      <c r="A392" s="32"/>
      <c r="B392" s="33"/>
      <c r="C392" s="32"/>
      <c r="D392" s="32"/>
      <c r="E392" s="32"/>
      <c r="F392" s="32"/>
      <c r="G392" s="34"/>
      <c r="H392" s="34"/>
      <c r="I392" s="34"/>
      <c r="J392" s="34"/>
      <c r="K392" s="32"/>
      <c r="L392" s="32"/>
      <c r="M392" s="32"/>
      <c r="N392" s="32"/>
      <c r="O392" s="32"/>
      <c r="P392" s="32"/>
      <c r="Q392" s="32"/>
      <c r="R392" s="32"/>
      <c r="S392" s="32"/>
      <c r="T392" s="32"/>
      <c r="U392" s="32"/>
      <c r="V392" s="32"/>
      <c r="W392" s="32"/>
      <c r="X392" s="32"/>
      <c r="Y392" s="32"/>
      <c r="Z392" s="32"/>
    </row>
    <row r="393" spans="1:26" ht="15.75" customHeight="1">
      <c r="A393" s="32"/>
      <c r="B393" s="33"/>
      <c r="C393" s="32"/>
      <c r="D393" s="32"/>
      <c r="E393" s="32"/>
      <c r="F393" s="32"/>
      <c r="G393" s="34"/>
      <c r="H393" s="34"/>
      <c r="I393" s="34"/>
      <c r="J393" s="34"/>
      <c r="K393" s="32"/>
      <c r="L393" s="32"/>
      <c r="M393" s="32"/>
      <c r="N393" s="32"/>
      <c r="O393" s="32"/>
      <c r="P393" s="32"/>
      <c r="Q393" s="32"/>
      <c r="R393" s="32"/>
      <c r="S393" s="32"/>
      <c r="T393" s="32"/>
      <c r="U393" s="32"/>
      <c r="V393" s="32"/>
      <c r="W393" s="32"/>
      <c r="X393" s="32"/>
      <c r="Y393" s="32"/>
      <c r="Z393" s="32"/>
    </row>
    <row r="394" spans="1:26" ht="15.75" customHeight="1">
      <c r="A394" s="32"/>
      <c r="B394" s="33"/>
      <c r="C394" s="32"/>
      <c r="D394" s="32"/>
      <c r="E394" s="32"/>
      <c r="F394" s="32"/>
      <c r="G394" s="34"/>
      <c r="H394" s="34"/>
      <c r="I394" s="34"/>
      <c r="J394" s="34"/>
      <c r="K394" s="32"/>
      <c r="L394" s="32"/>
      <c r="M394" s="32"/>
      <c r="N394" s="32"/>
      <c r="O394" s="32"/>
      <c r="P394" s="32"/>
      <c r="Q394" s="32"/>
      <c r="R394" s="32"/>
      <c r="S394" s="32"/>
      <c r="T394" s="32"/>
      <c r="U394" s="32"/>
      <c r="V394" s="32"/>
      <c r="W394" s="32"/>
      <c r="X394" s="32"/>
      <c r="Y394" s="32"/>
      <c r="Z394" s="32"/>
    </row>
    <row r="395" spans="1:26" ht="15.75" customHeight="1">
      <c r="A395" s="32"/>
      <c r="B395" s="33"/>
      <c r="C395" s="32"/>
      <c r="D395" s="32"/>
      <c r="E395" s="32"/>
      <c r="F395" s="32"/>
      <c r="G395" s="34"/>
      <c r="H395" s="34"/>
      <c r="I395" s="34"/>
      <c r="J395" s="34"/>
      <c r="K395" s="32"/>
      <c r="L395" s="32"/>
      <c r="M395" s="32"/>
      <c r="N395" s="32"/>
      <c r="O395" s="32"/>
      <c r="P395" s="32"/>
      <c r="Q395" s="32"/>
      <c r="R395" s="32"/>
      <c r="S395" s="32"/>
      <c r="T395" s="32"/>
      <c r="U395" s="32"/>
      <c r="V395" s="32"/>
      <c r="W395" s="32"/>
      <c r="X395" s="32"/>
      <c r="Y395" s="32"/>
      <c r="Z395" s="32"/>
    </row>
    <row r="396" spans="1:26" ht="15.75" customHeight="1">
      <c r="A396" s="32"/>
      <c r="B396" s="33"/>
      <c r="C396" s="32"/>
      <c r="D396" s="32"/>
      <c r="E396" s="32"/>
      <c r="F396" s="32"/>
      <c r="G396" s="34"/>
      <c r="H396" s="34"/>
      <c r="I396" s="34"/>
      <c r="J396" s="34"/>
      <c r="K396" s="32"/>
      <c r="L396" s="32"/>
      <c r="M396" s="32"/>
      <c r="N396" s="32"/>
      <c r="O396" s="32"/>
      <c r="P396" s="32"/>
      <c r="Q396" s="32"/>
      <c r="R396" s="32"/>
      <c r="S396" s="32"/>
      <c r="T396" s="32"/>
      <c r="U396" s="32"/>
      <c r="V396" s="32"/>
      <c r="W396" s="32"/>
      <c r="X396" s="32"/>
      <c r="Y396" s="32"/>
      <c r="Z396" s="32"/>
    </row>
    <row r="397" spans="1:26" ht="15.75" customHeight="1">
      <c r="A397" s="32"/>
      <c r="B397" s="33"/>
      <c r="C397" s="32"/>
      <c r="D397" s="32"/>
      <c r="E397" s="32"/>
      <c r="F397" s="32"/>
      <c r="G397" s="34"/>
      <c r="H397" s="34"/>
      <c r="I397" s="34"/>
      <c r="J397" s="34"/>
      <c r="K397" s="32"/>
      <c r="L397" s="32"/>
      <c r="M397" s="32"/>
      <c r="N397" s="32"/>
      <c r="O397" s="32"/>
      <c r="P397" s="32"/>
      <c r="Q397" s="32"/>
      <c r="R397" s="32"/>
      <c r="S397" s="32"/>
      <c r="T397" s="32"/>
      <c r="U397" s="32"/>
      <c r="V397" s="32"/>
      <c r="W397" s="32"/>
      <c r="X397" s="32"/>
      <c r="Y397" s="32"/>
      <c r="Z397" s="32"/>
    </row>
    <row r="398" spans="1:26" ht="15.75" customHeight="1">
      <c r="A398" s="32"/>
      <c r="B398" s="33"/>
      <c r="C398" s="32"/>
      <c r="D398" s="32"/>
      <c r="E398" s="32"/>
      <c r="F398" s="32"/>
      <c r="G398" s="34"/>
      <c r="H398" s="34"/>
      <c r="I398" s="34"/>
      <c r="J398" s="34"/>
      <c r="K398" s="32"/>
      <c r="L398" s="32"/>
      <c r="M398" s="32"/>
      <c r="N398" s="32"/>
      <c r="O398" s="32"/>
      <c r="P398" s="32"/>
      <c r="Q398" s="32"/>
      <c r="R398" s="32"/>
      <c r="S398" s="32"/>
      <c r="T398" s="32"/>
      <c r="U398" s="32"/>
      <c r="V398" s="32"/>
      <c r="W398" s="32"/>
      <c r="X398" s="32"/>
      <c r="Y398" s="32"/>
      <c r="Z398" s="32"/>
    </row>
    <row r="399" spans="1:26" ht="15.75" customHeight="1">
      <c r="A399" s="32"/>
      <c r="B399" s="33"/>
      <c r="C399" s="32"/>
      <c r="D399" s="32"/>
      <c r="E399" s="32"/>
      <c r="F399" s="32"/>
      <c r="G399" s="34"/>
      <c r="H399" s="34"/>
      <c r="I399" s="34"/>
      <c r="J399" s="34"/>
      <c r="K399" s="32"/>
      <c r="L399" s="32"/>
      <c r="M399" s="32"/>
      <c r="N399" s="32"/>
      <c r="O399" s="32"/>
      <c r="P399" s="32"/>
      <c r="Q399" s="32"/>
      <c r="R399" s="32"/>
      <c r="S399" s="32"/>
      <c r="T399" s="32"/>
      <c r="U399" s="32"/>
      <c r="V399" s="32"/>
      <c r="W399" s="32"/>
      <c r="X399" s="32"/>
      <c r="Y399" s="32"/>
      <c r="Z399" s="32"/>
    </row>
    <row r="400" spans="1:26" ht="15.75" customHeight="1">
      <c r="A400" s="32"/>
      <c r="B400" s="33"/>
      <c r="C400" s="32"/>
      <c r="D400" s="32"/>
      <c r="E400" s="32"/>
      <c r="F400" s="32"/>
      <c r="G400" s="34"/>
      <c r="H400" s="34"/>
      <c r="I400" s="34"/>
      <c r="J400" s="34"/>
      <c r="K400" s="32"/>
      <c r="L400" s="32"/>
      <c r="M400" s="32"/>
      <c r="N400" s="32"/>
      <c r="O400" s="32"/>
      <c r="P400" s="32"/>
      <c r="Q400" s="32"/>
      <c r="R400" s="32"/>
      <c r="S400" s="32"/>
      <c r="T400" s="32"/>
      <c r="U400" s="32"/>
      <c r="V400" s="32"/>
      <c r="W400" s="32"/>
      <c r="X400" s="32"/>
      <c r="Y400" s="32"/>
      <c r="Z400" s="32"/>
    </row>
    <row r="401" spans="1:26" ht="15.75" customHeight="1">
      <c r="A401" s="32"/>
      <c r="B401" s="33"/>
      <c r="C401" s="32"/>
      <c r="D401" s="32"/>
      <c r="E401" s="32"/>
      <c r="F401" s="32"/>
      <c r="G401" s="34"/>
      <c r="H401" s="34"/>
      <c r="I401" s="34"/>
      <c r="J401" s="34"/>
      <c r="K401" s="32"/>
      <c r="L401" s="32"/>
      <c r="M401" s="32"/>
      <c r="N401" s="32"/>
      <c r="O401" s="32"/>
      <c r="P401" s="32"/>
      <c r="Q401" s="32"/>
      <c r="R401" s="32"/>
      <c r="S401" s="32"/>
      <c r="T401" s="32"/>
      <c r="U401" s="32"/>
      <c r="V401" s="32"/>
      <c r="W401" s="32"/>
      <c r="X401" s="32"/>
      <c r="Y401" s="32"/>
      <c r="Z401" s="32"/>
    </row>
    <row r="402" spans="1:26" ht="15.75" customHeight="1">
      <c r="A402" s="32"/>
      <c r="B402" s="33"/>
      <c r="C402" s="32"/>
      <c r="D402" s="32"/>
      <c r="E402" s="32"/>
      <c r="F402" s="32"/>
      <c r="G402" s="34"/>
      <c r="H402" s="34"/>
      <c r="I402" s="34"/>
      <c r="J402" s="34"/>
      <c r="K402" s="32"/>
      <c r="L402" s="32"/>
      <c r="M402" s="32"/>
      <c r="N402" s="32"/>
      <c r="O402" s="32"/>
      <c r="P402" s="32"/>
      <c r="Q402" s="32"/>
      <c r="R402" s="32"/>
      <c r="S402" s="32"/>
      <c r="T402" s="32"/>
      <c r="U402" s="32"/>
      <c r="V402" s="32"/>
      <c r="W402" s="32"/>
      <c r="X402" s="32"/>
      <c r="Y402" s="32"/>
      <c r="Z402" s="32"/>
    </row>
    <row r="403" spans="1:26" ht="15.75" customHeight="1">
      <c r="A403" s="32"/>
      <c r="B403" s="33"/>
      <c r="C403" s="32"/>
      <c r="D403" s="32"/>
      <c r="E403" s="32"/>
      <c r="F403" s="32"/>
      <c r="G403" s="34"/>
      <c r="H403" s="34"/>
      <c r="I403" s="34"/>
      <c r="J403" s="34"/>
      <c r="K403" s="32"/>
      <c r="L403" s="32"/>
      <c r="M403" s="32"/>
      <c r="N403" s="32"/>
      <c r="O403" s="32"/>
      <c r="P403" s="32"/>
      <c r="Q403" s="32"/>
      <c r="R403" s="32"/>
      <c r="S403" s="32"/>
      <c r="T403" s="32"/>
      <c r="U403" s="32"/>
      <c r="V403" s="32"/>
      <c r="W403" s="32"/>
      <c r="X403" s="32"/>
      <c r="Y403" s="32"/>
      <c r="Z403" s="32"/>
    </row>
    <row r="404" spans="1:26" ht="15.75" customHeight="1">
      <c r="A404" s="32"/>
      <c r="B404" s="33"/>
      <c r="C404" s="32"/>
      <c r="D404" s="32"/>
      <c r="E404" s="32"/>
      <c r="F404" s="32"/>
      <c r="G404" s="34"/>
      <c r="H404" s="34"/>
      <c r="I404" s="34"/>
      <c r="J404" s="34"/>
      <c r="K404" s="32"/>
      <c r="L404" s="32"/>
      <c r="M404" s="32"/>
      <c r="N404" s="32"/>
      <c r="O404" s="32"/>
      <c r="P404" s="32"/>
      <c r="Q404" s="32"/>
      <c r="R404" s="32"/>
      <c r="S404" s="32"/>
      <c r="T404" s="32"/>
      <c r="U404" s="32"/>
      <c r="V404" s="32"/>
      <c r="W404" s="32"/>
      <c r="X404" s="32"/>
      <c r="Y404" s="32"/>
      <c r="Z404" s="32"/>
    </row>
    <row r="405" spans="1:26" ht="15.75" customHeight="1">
      <c r="A405" s="32"/>
      <c r="B405" s="33"/>
      <c r="C405" s="32"/>
      <c r="D405" s="32"/>
      <c r="E405" s="32"/>
      <c r="F405" s="32"/>
      <c r="G405" s="34"/>
      <c r="H405" s="34"/>
      <c r="I405" s="34"/>
      <c r="J405" s="34"/>
      <c r="K405" s="32"/>
      <c r="L405" s="32"/>
      <c r="M405" s="32"/>
      <c r="N405" s="32"/>
      <c r="O405" s="32"/>
      <c r="P405" s="32"/>
      <c r="Q405" s="32"/>
      <c r="R405" s="32"/>
      <c r="S405" s="32"/>
      <c r="T405" s="32"/>
      <c r="U405" s="32"/>
      <c r="V405" s="32"/>
      <c r="W405" s="32"/>
      <c r="X405" s="32"/>
      <c r="Y405" s="32"/>
      <c r="Z405" s="32"/>
    </row>
    <row r="406" spans="1:26" ht="15.75" customHeight="1">
      <c r="A406" s="32"/>
      <c r="B406" s="33"/>
      <c r="C406" s="32"/>
      <c r="D406" s="32"/>
      <c r="E406" s="32"/>
      <c r="F406" s="32"/>
      <c r="G406" s="34"/>
      <c r="H406" s="34"/>
      <c r="I406" s="34"/>
      <c r="J406" s="34"/>
      <c r="K406" s="32"/>
      <c r="L406" s="32"/>
      <c r="M406" s="32"/>
      <c r="N406" s="32"/>
      <c r="O406" s="32"/>
      <c r="P406" s="32"/>
      <c r="Q406" s="32"/>
      <c r="R406" s="32"/>
      <c r="S406" s="32"/>
      <c r="T406" s="32"/>
      <c r="U406" s="32"/>
      <c r="V406" s="32"/>
      <c r="W406" s="32"/>
      <c r="X406" s="32"/>
      <c r="Y406" s="32"/>
      <c r="Z406" s="32"/>
    </row>
    <row r="407" spans="1:26" ht="15.75" customHeight="1">
      <c r="A407" s="32"/>
      <c r="B407" s="33"/>
      <c r="C407" s="32"/>
      <c r="D407" s="32"/>
      <c r="E407" s="32"/>
      <c r="F407" s="32"/>
      <c r="G407" s="34"/>
      <c r="H407" s="34"/>
      <c r="I407" s="34"/>
      <c r="J407" s="34"/>
      <c r="K407" s="32"/>
      <c r="L407" s="32"/>
      <c r="M407" s="32"/>
      <c r="N407" s="32"/>
      <c r="O407" s="32"/>
      <c r="P407" s="32"/>
      <c r="Q407" s="32"/>
      <c r="R407" s="32"/>
      <c r="S407" s="32"/>
      <c r="T407" s="32"/>
      <c r="U407" s="32"/>
      <c r="V407" s="32"/>
      <c r="W407" s="32"/>
      <c r="X407" s="32"/>
      <c r="Y407" s="32"/>
      <c r="Z407" s="32"/>
    </row>
    <row r="408" spans="1:26" ht="15.75" customHeight="1">
      <c r="A408" s="32"/>
      <c r="B408" s="33"/>
      <c r="C408" s="32"/>
      <c r="D408" s="32"/>
      <c r="E408" s="32"/>
      <c r="F408" s="32"/>
      <c r="G408" s="34"/>
      <c r="H408" s="34"/>
      <c r="I408" s="34"/>
      <c r="J408" s="34"/>
      <c r="K408" s="32"/>
      <c r="L408" s="32"/>
      <c r="M408" s="32"/>
      <c r="N408" s="32"/>
      <c r="O408" s="32"/>
      <c r="P408" s="32"/>
      <c r="Q408" s="32"/>
      <c r="R408" s="32"/>
      <c r="S408" s="32"/>
      <c r="T408" s="32"/>
      <c r="U408" s="32"/>
      <c r="V408" s="32"/>
      <c r="W408" s="32"/>
      <c r="X408" s="32"/>
      <c r="Y408" s="32"/>
      <c r="Z408" s="32"/>
    </row>
    <row r="409" spans="1:26" ht="15.75" customHeight="1">
      <c r="A409" s="32"/>
      <c r="B409" s="33"/>
      <c r="C409" s="32"/>
      <c r="D409" s="32"/>
      <c r="E409" s="32"/>
      <c r="F409" s="32"/>
      <c r="G409" s="34"/>
      <c r="H409" s="34"/>
      <c r="I409" s="34"/>
      <c r="J409" s="34"/>
      <c r="K409" s="32"/>
      <c r="L409" s="32"/>
      <c r="M409" s="32"/>
      <c r="N409" s="32"/>
      <c r="O409" s="32"/>
      <c r="P409" s="32"/>
      <c r="Q409" s="32"/>
      <c r="R409" s="32"/>
      <c r="S409" s="32"/>
      <c r="T409" s="32"/>
      <c r="U409" s="32"/>
      <c r="V409" s="32"/>
      <c r="W409" s="32"/>
      <c r="X409" s="32"/>
      <c r="Y409" s="32"/>
      <c r="Z409" s="32"/>
    </row>
    <row r="410" spans="1:26" ht="15.75" customHeight="1">
      <c r="A410" s="32"/>
      <c r="B410" s="33"/>
      <c r="C410" s="32"/>
      <c r="D410" s="32"/>
      <c r="E410" s="32"/>
      <c r="F410" s="32"/>
      <c r="G410" s="34"/>
      <c r="H410" s="34"/>
      <c r="I410" s="34"/>
      <c r="J410" s="34"/>
      <c r="K410" s="32"/>
      <c r="L410" s="32"/>
      <c r="M410" s="32"/>
      <c r="N410" s="32"/>
      <c r="O410" s="32"/>
      <c r="P410" s="32"/>
      <c r="Q410" s="32"/>
      <c r="R410" s="32"/>
      <c r="S410" s="32"/>
      <c r="T410" s="32"/>
      <c r="U410" s="32"/>
      <c r="V410" s="32"/>
      <c r="W410" s="32"/>
      <c r="X410" s="32"/>
      <c r="Y410" s="32"/>
      <c r="Z410" s="32"/>
    </row>
    <row r="411" spans="1:26" ht="15.75" customHeight="1">
      <c r="A411" s="32"/>
      <c r="B411" s="33"/>
      <c r="C411" s="32"/>
      <c r="D411" s="32"/>
      <c r="E411" s="32"/>
      <c r="F411" s="32"/>
      <c r="G411" s="34"/>
      <c r="H411" s="34"/>
      <c r="I411" s="34"/>
      <c r="J411" s="34"/>
      <c r="K411" s="32"/>
      <c r="L411" s="32"/>
      <c r="M411" s="32"/>
      <c r="N411" s="32"/>
      <c r="O411" s="32"/>
      <c r="P411" s="32"/>
      <c r="Q411" s="32"/>
      <c r="R411" s="32"/>
      <c r="S411" s="32"/>
      <c r="T411" s="32"/>
      <c r="U411" s="32"/>
      <c r="V411" s="32"/>
      <c r="W411" s="32"/>
      <c r="X411" s="32"/>
      <c r="Y411" s="32"/>
      <c r="Z411" s="32"/>
    </row>
    <row r="412" spans="1:26" ht="15.75" customHeight="1">
      <c r="A412" s="32"/>
      <c r="B412" s="33"/>
      <c r="C412" s="32"/>
      <c r="D412" s="32"/>
      <c r="E412" s="32"/>
      <c r="F412" s="32"/>
      <c r="G412" s="34"/>
      <c r="H412" s="34"/>
      <c r="I412" s="34"/>
      <c r="J412" s="34"/>
      <c r="K412" s="32"/>
      <c r="L412" s="32"/>
      <c r="M412" s="32"/>
      <c r="N412" s="32"/>
      <c r="O412" s="32"/>
      <c r="P412" s="32"/>
      <c r="Q412" s="32"/>
      <c r="R412" s="32"/>
      <c r="S412" s="32"/>
      <c r="T412" s="32"/>
      <c r="U412" s="32"/>
      <c r="V412" s="32"/>
      <c r="W412" s="32"/>
      <c r="X412" s="32"/>
      <c r="Y412" s="32"/>
      <c r="Z412" s="32"/>
    </row>
    <row r="413" spans="1:26" ht="15.75" customHeight="1">
      <c r="A413" s="32"/>
      <c r="B413" s="33"/>
      <c r="C413" s="32"/>
      <c r="D413" s="32"/>
      <c r="E413" s="32"/>
      <c r="F413" s="32"/>
      <c r="G413" s="34"/>
      <c r="H413" s="34"/>
      <c r="I413" s="34"/>
      <c r="J413" s="34"/>
      <c r="K413" s="32"/>
      <c r="L413" s="32"/>
      <c r="M413" s="32"/>
      <c r="N413" s="32"/>
      <c r="O413" s="32"/>
      <c r="P413" s="32"/>
      <c r="Q413" s="32"/>
      <c r="R413" s="32"/>
      <c r="S413" s="32"/>
      <c r="T413" s="32"/>
      <c r="U413" s="32"/>
      <c r="V413" s="32"/>
      <c r="W413" s="32"/>
      <c r="X413" s="32"/>
      <c r="Y413" s="32"/>
      <c r="Z413" s="32"/>
    </row>
    <row r="414" spans="1:26" ht="15.75" customHeight="1">
      <c r="A414" s="32"/>
      <c r="B414" s="33"/>
      <c r="C414" s="32"/>
      <c r="D414" s="32"/>
      <c r="E414" s="32"/>
      <c r="F414" s="32"/>
      <c r="G414" s="34"/>
      <c r="H414" s="34"/>
      <c r="I414" s="34"/>
      <c r="J414" s="34"/>
      <c r="K414" s="32"/>
      <c r="L414" s="32"/>
      <c r="M414" s="32"/>
      <c r="N414" s="32"/>
      <c r="O414" s="32"/>
      <c r="P414" s="32"/>
      <c r="Q414" s="32"/>
      <c r="R414" s="32"/>
      <c r="S414" s="32"/>
      <c r="T414" s="32"/>
      <c r="U414" s="32"/>
      <c r="V414" s="32"/>
      <c r="W414" s="32"/>
      <c r="X414" s="32"/>
      <c r="Y414" s="32"/>
      <c r="Z414" s="32"/>
    </row>
    <row r="415" spans="1:26" ht="15.75" customHeight="1">
      <c r="A415" s="32"/>
      <c r="B415" s="33"/>
      <c r="C415" s="32"/>
      <c r="D415" s="32"/>
      <c r="E415" s="32"/>
      <c r="F415" s="32"/>
      <c r="G415" s="34"/>
      <c r="H415" s="34"/>
      <c r="I415" s="34"/>
      <c r="J415" s="34"/>
      <c r="K415" s="32"/>
      <c r="L415" s="32"/>
      <c r="M415" s="32"/>
      <c r="N415" s="32"/>
      <c r="O415" s="32"/>
      <c r="P415" s="32"/>
      <c r="Q415" s="32"/>
      <c r="R415" s="32"/>
      <c r="S415" s="32"/>
      <c r="T415" s="32"/>
      <c r="U415" s="32"/>
      <c r="V415" s="32"/>
      <c r="W415" s="32"/>
      <c r="X415" s="32"/>
      <c r="Y415" s="32"/>
      <c r="Z415" s="32"/>
    </row>
    <row r="416" spans="1:26" ht="15.75" customHeight="1">
      <c r="A416" s="32"/>
      <c r="B416" s="33"/>
      <c r="C416" s="32"/>
      <c r="D416" s="32"/>
      <c r="E416" s="32"/>
      <c r="F416" s="32"/>
      <c r="G416" s="34"/>
      <c r="H416" s="34"/>
      <c r="I416" s="34"/>
      <c r="J416" s="34"/>
      <c r="K416" s="32"/>
      <c r="L416" s="32"/>
      <c r="M416" s="32"/>
      <c r="N416" s="32"/>
      <c r="O416" s="32"/>
      <c r="P416" s="32"/>
      <c r="Q416" s="32"/>
      <c r="R416" s="32"/>
      <c r="S416" s="32"/>
      <c r="T416" s="32"/>
      <c r="U416" s="32"/>
      <c r="V416" s="32"/>
      <c r="W416" s="32"/>
      <c r="X416" s="32"/>
      <c r="Y416" s="32"/>
      <c r="Z416" s="32"/>
    </row>
    <row r="417" spans="1:26" ht="15.75" customHeight="1">
      <c r="A417" s="32"/>
      <c r="B417" s="33"/>
      <c r="C417" s="32"/>
      <c r="D417" s="32"/>
      <c r="E417" s="32"/>
      <c r="F417" s="32"/>
      <c r="G417" s="34"/>
      <c r="H417" s="34"/>
      <c r="I417" s="34"/>
      <c r="J417" s="34"/>
      <c r="K417" s="32"/>
      <c r="L417" s="32"/>
      <c r="M417" s="32"/>
      <c r="N417" s="32"/>
      <c r="O417" s="32"/>
      <c r="P417" s="32"/>
      <c r="Q417" s="32"/>
      <c r="R417" s="32"/>
      <c r="S417" s="32"/>
      <c r="T417" s="32"/>
      <c r="U417" s="32"/>
      <c r="V417" s="32"/>
      <c r="W417" s="32"/>
      <c r="X417" s="32"/>
      <c r="Y417" s="32"/>
      <c r="Z417" s="32"/>
    </row>
    <row r="418" spans="1:26" ht="15.75" customHeight="1">
      <c r="A418" s="32"/>
      <c r="B418" s="33"/>
      <c r="C418" s="32"/>
      <c r="D418" s="32"/>
      <c r="E418" s="32"/>
      <c r="F418" s="32"/>
      <c r="G418" s="34"/>
      <c r="H418" s="34"/>
      <c r="I418" s="34"/>
      <c r="J418" s="34"/>
      <c r="K418" s="32"/>
      <c r="L418" s="32"/>
      <c r="M418" s="32"/>
      <c r="N418" s="32"/>
      <c r="O418" s="32"/>
      <c r="P418" s="32"/>
      <c r="Q418" s="32"/>
      <c r="R418" s="32"/>
      <c r="S418" s="32"/>
      <c r="T418" s="32"/>
      <c r="U418" s="32"/>
      <c r="V418" s="32"/>
      <c r="W418" s="32"/>
      <c r="X418" s="32"/>
      <c r="Y418" s="32"/>
      <c r="Z418" s="32"/>
    </row>
    <row r="419" spans="1:26" ht="15.75" customHeight="1">
      <c r="A419" s="32"/>
      <c r="B419" s="33"/>
      <c r="C419" s="32"/>
      <c r="D419" s="32"/>
      <c r="E419" s="32"/>
      <c r="F419" s="32"/>
      <c r="G419" s="34"/>
      <c r="H419" s="34"/>
      <c r="I419" s="34"/>
      <c r="J419" s="34"/>
      <c r="K419" s="32"/>
      <c r="L419" s="32"/>
      <c r="M419" s="32"/>
      <c r="N419" s="32"/>
      <c r="O419" s="32"/>
      <c r="P419" s="32"/>
      <c r="Q419" s="32"/>
      <c r="R419" s="32"/>
      <c r="S419" s="32"/>
      <c r="T419" s="32"/>
      <c r="U419" s="32"/>
      <c r="V419" s="32"/>
      <c r="W419" s="32"/>
      <c r="X419" s="32"/>
      <c r="Y419" s="32"/>
      <c r="Z419" s="32"/>
    </row>
    <row r="420" spans="1:26" ht="15.75" customHeight="1">
      <c r="A420" s="32"/>
      <c r="B420" s="33"/>
      <c r="C420" s="32"/>
      <c r="D420" s="32"/>
      <c r="E420" s="32"/>
      <c r="F420" s="32"/>
      <c r="G420" s="34"/>
      <c r="H420" s="34"/>
      <c r="I420" s="34"/>
      <c r="J420" s="34"/>
      <c r="K420" s="32"/>
      <c r="L420" s="32"/>
      <c r="M420" s="32"/>
      <c r="N420" s="32"/>
      <c r="O420" s="32"/>
      <c r="P420" s="32"/>
      <c r="Q420" s="32"/>
      <c r="R420" s="32"/>
      <c r="S420" s="32"/>
      <c r="T420" s="32"/>
      <c r="U420" s="32"/>
      <c r="V420" s="32"/>
      <c r="W420" s="32"/>
      <c r="X420" s="32"/>
      <c r="Y420" s="32"/>
      <c r="Z420" s="32"/>
    </row>
    <row r="421" spans="1:26" ht="15.75" customHeight="1">
      <c r="A421" s="32"/>
      <c r="B421" s="33"/>
      <c r="C421" s="32"/>
      <c r="D421" s="32"/>
      <c r="E421" s="32"/>
      <c r="F421" s="32"/>
      <c r="G421" s="34"/>
      <c r="H421" s="34"/>
      <c r="I421" s="34"/>
      <c r="J421" s="34"/>
      <c r="K421" s="32"/>
      <c r="L421" s="32"/>
      <c r="M421" s="32"/>
      <c r="N421" s="32"/>
      <c r="O421" s="32"/>
      <c r="P421" s="32"/>
      <c r="Q421" s="32"/>
      <c r="R421" s="32"/>
      <c r="S421" s="32"/>
      <c r="T421" s="32"/>
      <c r="U421" s="32"/>
      <c r="V421" s="32"/>
      <c r="W421" s="32"/>
      <c r="X421" s="32"/>
      <c r="Y421" s="32"/>
      <c r="Z421" s="32"/>
    </row>
    <row r="422" spans="1:26" ht="15.75" customHeight="1">
      <c r="A422" s="32"/>
      <c r="B422" s="33"/>
      <c r="C422" s="32"/>
      <c r="D422" s="32"/>
      <c r="E422" s="32"/>
      <c r="F422" s="32"/>
      <c r="G422" s="34"/>
      <c r="H422" s="34"/>
      <c r="I422" s="34"/>
      <c r="J422" s="34"/>
      <c r="K422" s="32"/>
      <c r="L422" s="32"/>
      <c r="M422" s="32"/>
      <c r="N422" s="32"/>
      <c r="O422" s="32"/>
      <c r="P422" s="32"/>
      <c r="Q422" s="32"/>
      <c r="R422" s="32"/>
      <c r="S422" s="32"/>
      <c r="T422" s="32"/>
      <c r="U422" s="32"/>
      <c r="V422" s="32"/>
      <c r="W422" s="32"/>
      <c r="X422" s="32"/>
      <c r="Y422" s="32"/>
      <c r="Z422" s="32"/>
    </row>
    <row r="423" spans="1:26" ht="15.75" customHeight="1">
      <c r="A423" s="32"/>
      <c r="B423" s="33"/>
      <c r="C423" s="32"/>
      <c r="D423" s="32"/>
      <c r="E423" s="32"/>
      <c r="F423" s="32"/>
      <c r="G423" s="34"/>
      <c r="H423" s="34"/>
      <c r="I423" s="34"/>
      <c r="J423" s="34"/>
      <c r="K423" s="32"/>
      <c r="L423" s="32"/>
      <c r="M423" s="32"/>
      <c r="N423" s="32"/>
      <c r="O423" s="32"/>
      <c r="P423" s="32"/>
      <c r="Q423" s="32"/>
      <c r="R423" s="32"/>
      <c r="S423" s="32"/>
      <c r="T423" s="32"/>
      <c r="U423" s="32"/>
      <c r="V423" s="32"/>
      <c r="W423" s="32"/>
      <c r="X423" s="32"/>
      <c r="Y423" s="32"/>
      <c r="Z423" s="32"/>
    </row>
    <row r="424" spans="1:26" ht="15.75" customHeight="1">
      <c r="A424" s="32"/>
      <c r="B424" s="33"/>
      <c r="C424" s="32"/>
      <c r="D424" s="32"/>
      <c r="E424" s="32"/>
      <c r="F424" s="32"/>
      <c r="G424" s="34"/>
      <c r="H424" s="34"/>
      <c r="I424" s="34"/>
      <c r="J424" s="34"/>
      <c r="K424" s="32"/>
      <c r="L424" s="32"/>
      <c r="M424" s="32"/>
      <c r="N424" s="32"/>
      <c r="O424" s="32"/>
      <c r="P424" s="32"/>
      <c r="Q424" s="32"/>
      <c r="R424" s="32"/>
      <c r="S424" s="32"/>
      <c r="T424" s="32"/>
      <c r="U424" s="32"/>
      <c r="V424" s="32"/>
      <c r="W424" s="32"/>
      <c r="X424" s="32"/>
      <c r="Y424" s="32"/>
      <c r="Z424" s="32"/>
    </row>
    <row r="425" spans="1:26" ht="15.75" customHeight="1">
      <c r="A425" s="32"/>
      <c r="B425" s="33"/>
      <c r="C425" s="32"/>
      <c r="D425" s="32"/>
      <c r="E425" s="32"/>
      <c r="F425" s="32"/>
      <c r="G425" s="34"/>
      <c r="H425" s="34"/>
      <c r="I425" s="34"/>
      <c r="J425" s="34"/>
      <c r="K425" s="32"/>
      <c r="L425" s="32"/>
      <c r="M425" s="32"/>
      <c r="N425" s="32"/>
      <c r="O425" s="32"/>
      <c r="P425" s="32"/>
      <c r="Q425" s="32"/>
      <c r="R425" s="32"/>
      <c r="S425" s="32"/>
      <c r="T425" s="32"/>
      <c r="U425" s="32"/>
      <c r="V425" s="32"/>
      <c r="W425" s="32"/>
      <c r="X425" s="32"/>
      <c r="Y425" s="32"/>
      <c r="Z425" s="32"/>
    </row>
    <row r="426" spans="1:26" ht="15.75" customHeight="1">
      <c r="A426" s="32"/>
      <c r="B426" s="33"/>
      <c r="C426" s="32"/>
      <c r="D426" s="32"/>
      <c r="E426" s="32"/>
      <c r="F426" s="32"/>
      <c r="G426" s="34"/>
      <c r="H426" s="34"/>
      <c r="I426" s="34"/>
      <c r="J426" s="34"/>
      <c r="K426" s="32"/>
      <c r="L426" s="32"/>
      <c r="M426" s="32"/>
      <c r="N426" s="32"/>
      <c r="O426" s="32"/>
      <c r="P426" s="32"/>
      <c r="Q426" s="32"/>
      <c r="R426" s="32"/>
      <c r="S426" s="32"/>
      <c r="T426" s="32"/>
      <c r="U426" s="32"/>
      <c r="V426" s="32"/>
      <c r="W426" s="32"/>
      <c r="X426" s="32"/>
      <c r="Y426" s="32"/>
      <c r="Z426" s="32"/>
    </row>
    <row r="427" spans="1:26" ht="15.75" customHeight="1">
      <c r="A427" s="32"/>
      <c r="B427" s="33"/>
      <c r="C427" s="32"/>
      <c r="D427" s="32"/>
      <c r="E427" s="32"/>
      <c r="F427" s="32"/>
      <c r="G427" s="34"/>
      <c r="H427" s="34"/>
      <c r="I427" s="34"/>
      <c r="J427" s="34"/>
      <c r="K427" s="32"/>
      <c r="L427" s="32"/>
      <c r="M427" s="32"/>
      <c r="N427" s="32"/>
      <c r="O427" s="32"/>
      <c r="P427" s="32"/>
      <c r="Q427" s="32"/>
      <c r="R427" s="32"/>
      <c r="S427" s="32"/>
      <c r="T427" s="32"/>
      <c r="U427" s="32"/>
      <c r="V427" s="32"/>
      <c r="W427" s="32"/>
      <c r="X427" s="32"/>
      <c r="Y427" s="32"/>
      <c r="Z427" s="32"/>
    </row>
    <row r="428" spans="1:26" ht="15.75" customHeight="1">
      <c r="A428" s="32"/>
      <c r="B428" s="33"/>
      <c r="C428" s="32"/>
      <c r="D428" s="32"/>
      <c r="E428" s="32"/>
      <c r="F428" s="32"/>
      <c r="G428" s="34"/>
      <c r="H428" s="34"/>
      <c r="I428" s="34"/>
      <c r="J428" s="34"/>
      <c r="K428" s="32"/>
      <c r="L428" s="32"/>
      <c r="M428" s="32"/>
      <c r="N428" s="32"/>
      <c r="O428" s="32"/>
      <c r="P428" s="32"/>
      <c r="Q428" s="32"/>
      <c r="R428" s="32"/>
      <c r="S428" s="32"/>
      <c r="T428" s="32"/>
      <c r="U428" s="32"/>
      <c r="V428" s="32"/>
      <c r="W428" s="32"/>
      <c r="X428" s="32"/>
      <c r="Y428" s="32"/>
      <c r="Z428" s="32"/>
    </row>
    <row r="429" spans="1:26" ht="15.75" customHeight="1">
      <c r="A429" s="32"/>
      <c r="B429" s="33"/>
      <c r="C429" s="32"/>
      <c r="D429" s="32"/>
      <c r="E429" s="32"/>
      <c r="F429" s="32"/>
      <c r="G429" s="34"/>
      <c r="H429" s="34"/>
      <c r="I429" s="34"/>
      <c r="J429" s="34"/>
      <c r="K429" s="32"/>
      <c r="L429" s="32"/>
      <c r="M429" s="32"/>
      <c r="N429" s="32"/>
      <c r="O429" s="32"/>
      <c r="P429" s="32"/>
      <c r="Q429" s="32"/>
      <c r="R429" s="32"/>
      <c r="S429" s="32"/>
      <c r="T429" s="32"/>
      <c r="U429" s="32"/>
      <c r="V429" s="32"/>
      <c r="W429" s="32"/>
      <c r="X429" s="32"/>
      <c r="Y429" s="32"/>
      <c r="Z429" s="32"/>
    </row>
    <row r="430" spans="1:26" ht="15.75" customHeight="1">
      <c r="A430" s="32"/>
      <c r="B430" s="33"/>
      <c r="C430" s="32"/>
      <c r="D430" s="32"/>
      <c r="E430" s="32"/>
      <c r="F430" s="32"/>
      <c r="G430" s="34"/>
      <c r="H430" s="34"/>
      <c r="I430" s="34"/>
      <c r="J430" s="34"/>
      <c r="K430" s="32"/>
      <c r="L430" s="32"/>
      <c r="M430" s="32"/>
      <c r="N430" s="32"/>
      <c r="O430" s="32"/>
      <c r="P430" s="32"/>
      <c r="Q430" s="32"/>
      <c r="R430" s="32"/>
      <c r="S430" s="32"/>
      <c r="T430" s="32"/>
      <c r="U430" s="32"/>
      <c r="V430" s="32"/>
      <c r="W430" s="32"/>
      <c r="X430" s="32"/>
      <c r="Y430" s="32"/>
      <c r="Z430" s="32"/>
    </row>
    <row r="431" spans="1:26" ht="15.75" customHeight="1">
      <c r="A431" s="32"/>
      <c r="B431" s="33"/>
      <c r="C431" s="32"/>
      <c r="D431" s="32"/>
      <c r="E431" s="32"/>
      <c r="F431" s="32"/>
      <c r="G431" s="34"/>
      <c r="H431" s="34"/>
      <c r="I431" s="34"/>
      <c r="J431" s="34"/>
      <c r="K431" s="32"/>
      <c r="L431" s="32"/>
      <c r="M431" s="32"/>
      <c r="N431" s="32"/>
      <c r="O431" s="32"/>
      <c r="P431" s="32"/>
      <c r="Q431" s="32"/>
      <c r="R431" s="32"/>
      <c r="S431" s="32"/>
      <c r="T431" s="32"/>
      <c r="U431" s="32"/>
      <c r="V431" s="32"/>
      <c r="W431" s="32"/>
      <c r="X431" s="32"/>
      <c r="Y431" s="32"/>
      <c r="Z431" s="32"/>
    </row>
    <row r="432" spans="1:26" ht="15.75" customHeight="1">
      <c r="A432" s="32"/>
      <c r="B432" s="33"/>
      <c r="C432" s="32"/>
      <c r="D432" s="32"/>
      <c r="E432" s="32"/>
      <c r="F432" s="32"/>
      <c r="G432" s="34"/>
      <c r="H432" s="34"/>
      <c r="I432" s="34"/>
      <c r="J432" s="34"/>
      <c r="K432" s="32"/>
      <c r="L432" s="32"/>
      <c r="M432" s="32"/>
      <c r="N432" s="32"/>
      <c r="O432" s="32"/>
      <c r="P432" s="32"/>
      <c r="Q432" s="32"/>
      <c r="R432" s="32"/>
      <c r="S432" s="32"/>
      <c r="T432" s="32"/>
      <c r="U432" s="32"/>
      <c r="V432" s="32"/>
      <c r="W432" s="32"/>
      <c r="X432" s="32"/>
      <c r="Y432" s="32"/>
      <c r="Z432" s="32"/>
    </row>
    <row r="433" spans="1:26" ht="15.75" customHeight="1">
      <c r="A433" s="32"/>
      <c r="B433" s="33"/>
      <c r="C433" s="32"/>
      <c r="D433" s="32"/>
      <c r="E433" s="32"/>
      <c r="F433" s="32"/>
      <c r="G433" s="34"/>
      <c r="H433" s="34"/>
      <c r="I433" s="34"/>
      <c r="J433" s="34"/>
      <c r="K433" s="32"/>
      <c r="L433" s="32"/>
      <c r="M433" s="32"/>
      <c r="N433" s="32"/>
      <c r="O433" s="32"/>
      <c r="P433" s="32"/>
      <c r="Q433" s="32"/>
      <c r="R433" s="32"/>
      <c r="S433" s="32"/>
      <c r="T433" s="32"/>
      <c r="U433" s="32"/>
      <c r="V433" s="32"/>
      <c r="W433" s="32"/>
      <c r="X433" s="32"/>
      <c r="Y433" s="32"/>
      <c r="Z433" s="32"/>
    </row>
    <row r="434" spans="1:26" ht="15.75" customHeight="1">
      <c r="A434" s="32"/>
      <c r="B434" s="33"/>
      <c r="C434" s="32"/>
      <c r="D434" s="32"/>
      <c r="E434" s="32"/>
      <c r="F434" s="32"/>
      <c r="G434" s="34"/>
      <c r="H434" s="34"/>
      <c r="I434" s="34"/>
      <c r="J434" s="34"/>
      <c r="K434" s="32"/>
      <c r="L434" s="32"/>
      <c r="M434" s="32"/>
      <c r="N434" s="32"/>
      <c r="O434" s="32"/>
      <c r="P434" s="32"/>
      <c r="Q434" s="32"/>
      <c r="R434" s="32"/>
      <c r="S434" s="32"/>
      <c r="T434" s="32"/>
      <c r="U434" s="32"/>
      <c r="V434" s="32"/>
      <c r="W434" s="32"/>
      <c r="X434" s="32"/>
      <c r="Y434" s="32"/>
      <c r="Z434" s="32"/>
    </row>
    <row r="435" spans="1:26" ht="15.75" customHeight="1">
      <c r="A435" s="32"/>
      <c r="B435" s="33"/>
      <c r="C435" s="32"/>
      <c r="D435" s="32"/>
      <c r="E435" s="32"/>
      <c r="F435" s="32"/>
      <c r="G435" s="34"/>
      <c r="H435" s="34"/>
      <c r="I435" s="34"/>
      <c r="J435" s="34"/>
      <c r="K435" s="32"/>
      <c r="L435" s="32"/>
      <c r="M435" s="32"/>
      <c r="N435" s="32"/>
      <c r="O435" s="32"/>
      <c r="P435" s="32"/>
      <c r="Q435" s="32"/>
      <c r="R435" s="32"/>
      <c r="S435" s="32"/>
      <c r="T435" s="32"/>
      <c r="U435" s="32"/>
      <c r="V435" s="32"/>
      <c r="W435" s="32"/>
      <c r="X435" s="32"/>
      <c r="Y435" s="32"/>
      <c r="Z435" s="32"/>
    </row>
    <row r="436" spans="1:26" ht="15.75" customHeight="1">
      <c r="A436" s="32"/>
      <c r="B436" s="33"/>
      <c r="C436" s="32"/>
      <c r="D436" s="32"/>
      <c r="E436" s="32"/>
      <c r="F436" s="32"/>
      <c r="G436" s="34"/>
      <c r="H436" s="34"/>
      <c r="I436" s="34"/>
      <c r="J436" s="34"/>
      <c r="K436" s="32"/>
      <c r="L436" s="32"/>
      <c r="M436" s="32"/>
      <c r="N436" s="32"/>
      <c r="O436" s="32"/>
      <c r="P436" s="32"/>
      <c r="Q436" s="32"/>
      <c r="R436" s="32"/>
      <c r="S436" s="32"/>
      <c r="T436" s="32"/>
      <c r="U436" s="32"/>
      <c r="V436" s="32"/>
      <c r="W436" s="32"/>
      <c r="X436" s="32"/>
      <c r="Y436" s="32"/>
      <c r="Z436" s="32"/>
    </row>
    <row r="437" spans="1:26" ht="15.75" customHeight="1">
      <c r="A437" s="32"/>
      <c r="B437" s="33"/>
      <c r="C437" s="32"/>
      <c r="D437" s="32"/>
      <c r="E437" s="32"/>
      <c r="F437" s="32"/>
      <c r="G437" s="34"/>
      <c r="H437" s="34"/>
      <c r="I437" s="34"/>
      <c r="J437" s="34"/>
      <c r="K437" s="32"/>
      <c r="L437" s="32"/>
      <c r="M437" s="32"/>
      <c r="N437" s="32"/>
      <c r="O437" s="32"/>
      <c r="P437" s="32"/>
      <c r="Q437" s="32"/>
      <c r="R437" s="32"/>
      <c r="S437" s="32"/>
      <c r="T437" s="32"/>
      <c r="U437" s="32"/>
      <c r="V437" s="32"/>
      <c r="W437" s="32"/>
      <c r="X437" s="32"/>
      <c r="Y437" s="32"/>
      <c r="Z437" s="32"/>
    </row>
    <row r="438" spans="1:26" ht="15.75" customHeight="1">
      <c r="A438" s="32"/>
      <c r="B438" s="33"/>
      <c r="C438" s="32"/>
      <c r="D438" s="32"/>
      <c r="E438" s="32"/>
      <c r="F438" s="32"/>
      <c r="G438" s="34"/>
      <c r="H438" s="34"/>
      <c r="I438" s="34"/>
      <c r="J438" s="34"/>
      <c r="K438" s="32"/>
      <c r="L438" s="32"/>
      <c r="M438" s="32"/>
      <c r="N438" s="32"/>
      <c r="O438" s="32"/>
      <c r="P438" s="32"/>
      <c r="Q438" s="32"/>
      <c r="R438" s="32"/>
      <c r="S438" s="32"/>
      <c r="T438" s="32"/>
      <c r="U438" s="32"/>
      <c r="V438" s="32"/>
      <c r="W438" s="32"/>
      <c r="X438" s="32"/>
      <c r="Y438" s="32"/>
      <c r="Z438" s="32"/>
    </row>
    <row r="439" spans="1:26" ht="15.75" customHeight="1">
      <c r="A439" s="32"/>
      <c r="B439" s="33"/>
      <c r="C439" s="32"/>
      <c r="D439" s="32"/>
      <c r="E439" s="32"/>
      <c r="F439" s="32"/>
      <c r="G439" s="34"/>
      <c r="H439" s="34"/>
      <c r="I439" s="34"/>
      <c r="J439" s="34"/>
      <c r="K439" s="32"/>
      <c r="L439" s="32"/>
      <c r="M439" s="32"/>
      <c r="N439" s="32"/>
      <c r="O439" s="32"/>
      <c r="P439" s="32"/>
      <c r="Q439" s="32"/>
      <c r="R439" s="32"/>
      <c r="S439" s="32"/>
      <c r="T439" s="32"/>
      <c r="U439" s="32"/>
      <c r="V439" s="32"/>
      <c r="W439" s="32"/>
      <c r="X439" s="32"/>
      <c r="Y439" s="32"/>
      <c r="Z439" s="32"/>
    </row>
    <row r="440" spans="1:26" ht="15.75" customHeight="1">
      <c r="A440" s="32"/>
      <c r="B440" s="33"/>
      <c r="C440" s="32"/>
      <c r="D440" s="32"/>
      <c r="E440" s="32"/>
      <c r="F440" s="32"/>
      <c r="G440" s="34"/>
      <c r="H440" s="34"/>
      <c r="I440" s="34"/>
      <c r="J440" s="34"/>
      <c r="K440" s="32"/>
      <c r="L440" s="32"/>
      <c r="M440" s="32"/>
      <c r="N440" s="32"/>
      <c r="O440" s="32"/>
      <c r="P440" s="32"/>
      <c r="Q440" s="32"/>
      <c r="R440" s="32"/>
      <c r="S440" s="32"/>
      <c r="T440" s="32"/>
      <c r="U440" s="32"/>
      <c r="V440" s="32"/>
      <c r="W440" s="32"/>
      <c r="X440" s="32"/>
      <c r="Y440" s="32"/>
      <c r="Z440" s="32"/>
    </row>
    <row r="441" spans="1:26" ht="15.75" customHeight="1">
      <c r="A441" s="32"/>
      <c r="B441" s="33"/>
      <c r="C441" s="32"/>
      <c r="D441" s="32"/>
      <c r="E441" s="32"/>
      <c r="F441" s="32"/>
      <c r="G441" s="34"/>
      <c r="H441" s="34"/>
      <c r="I441" s="34"/>
      <c r="J441" s="34"/>
      <c r="K441" s="32"/>
      <c r="L441" s="32"/>
      <c r="M441" s="32"/>
      <c r="N441" s="32"/>
      <c r="O441" s="32"/>
      <c r="P441" s="32"/>
      <c r="Q441" s="32"/>
      <c r="R441" s="32"/>
      <c r="S441" s="32"/>
      <c r="T441" s="32"/>
      <c r="U441" s="32"/>
      <c r="V441" s="32"/>
      <c r="W441" s="32"/>
      <c r="X441" s="32"/>
      <c r="Y441" s="32"/>
      <c r="Z441" s="32"/>
    </row>
    <row r="442" spans="1:26" ht="15.75" customHeight="1">
      <c r="A442" s="32"/>
      <c r="B442" s="33"/>
      <c r="C442" s="32"/>
      <c r="D442" s="32"/>
      <c r="E442" s="32"/>
      <c r="F442" s="32"/>
      <c r="G442" s="34"/>
      <c r="H442" s="34"/>
      <c r="I442" s="34"/>
      <c r="J442" s="34"/>
      <c r="K442" s="32"/>
      <c r="L442" s="32"/>
      <c r="M442" s="32"/>
      <c r="N442" s="32"/>
      <c r="O442" s="32"/>
      <c r="P442" s="32"/>
      <c r="Q442" s="32"/>
      <c r="R442" s="32"/>
      <c r="S442" s="32"/>
      <c r="T442" s="32"/>
      <c r="U442" s="32"/>
      <c r="V442" s="32"/>
      <c r="W442" s="32"/>
      <c r="X442" s="32"/>
      <c r="Y442" s="32"/>
      <c r="Z442" s="32"/>
    </row>
    <row r="443" spans="1:26" ht="15.75" customHeight="1">
      <c r="A443" s="32"/>
      <c r="B443" s="33"/>
      <c r="C443" s="32"/>
      <c r="D443" s="32"/>
      <c r="E443" s="32"/>
      <c r="F443" s="32"/>
      <c r="G443" s="34"/>
      <c r="H443" s="34"/>
      <c r="I443" s="34"/>
      <c r="J443" s="34"/>
      <c r="K443" s="32"/>
      <c r="L443" s="32"/>
      <c r="M443" s="32"/>
      <c r="N443" s="32"/>
      <c r="O443" s="32"/>
      <c r="P443" s="32"/>
      <c r="Q443" s="32"/>
      <c r="R443" s="32"/>
      <c r="S443" s="32"/>
      <c r="T443" s="32"/>
      <c r="U443" s="32"/>
      <c r="V443" s="32"/>
      <c r="W443" s="32"/>
      <c r="X443" s="32"/>
      <c r="Y443" s="32"/>
      <c r="Z443" s="32"/>
    </row>
    <row r="444" spans="1:26" ht="15.75" customHeight="1">
      <c r="A444" s="32"/>
      <c r="B444" s="33"/>
      <c r="C444" s="32"/>
      <c r="D444" s="32"/>
      <c r="E444" s="32"/>
      <c r="F444" s="32"/>
      <c r="G444" s="34"/>
      <c r="H444" s="34"/>
      <c r="I444" s="34"/>
      <c r="J444" s="34"/>
      <c r="K444" s="32"/>
      <c r="L444" s="32"/>
      <c r="M444" s="32"/>
      <c r="N444" s="32"/>
      <c r="O444" s="32"/>
      <c r="P444" s="32"/>
      <c r="Q444" s="32"/>
      <c r="R444" s="32"/>
      <c r="S444" s="32"/>
      <c r="T444" s="32"/>
      <c r="U444" s="32"/>
      <c r="V444" s="32"/>
      <c r="W444" s="32"/>
      <c r="X444" s="32"/>
      <c r="Y444" s="32"/>
      <c r="Z444" s="32"/>
    </row>
    <row r="445" spans="1:26" ht="15.75" customHeight="1">
      <c r="A445" s="32"/>
      <c r="B445" s="33"/>
      <c r="C445" s="32"/>
      <c r="D445" s="32"/>
      <c r="E445" s="32"/>
      <c r="F445" s="32"/>
      <c r="G445" s="34"/>
      <c r="H445" s="34"/>
      <c r="I445" s="34"/>
      <c r="J445" s="34"/>
      <c r="K445" s="32"/>
      <c r="L445" s="32"/>
      <c r="M445" s="32"/>
      <c r="N445" s="32"/>
      <c r="O445" s="32"/>
      <c r="P445" s="32"/>
      <c r="Q445" s="32"/>
      <c r="R445" s="32"/>
      <c r="S445" s="32"/>
      <c r="T445" s="32"/>
      <c r="U445" s="32"/>
      <c r="V445" s="32"/>
      <c r="W445" s="32"/>
      <c r="X445" s="32"/>
      <c r="Y445" s="32"/>
      <c r="Z445" s="32"/>
    </row>
    <row r="446" spans="1:26" ht="15.75" customHeight="1">
      <c r="A446" s="32"/>
      <c r="B446" s="33"/>
      <c r="C446" s="32"/>
      <c r="D446" s="32"/>
      <c r="E446" s="32"/>
      <c r="F446" s="32"/>
      <c r="G446" s="34"/>
      <c r="H446" s="34"/>
      <c r="I446" s="34"/>
      <c r="J446" s="34"/>
      <c r="K446" s="32"/>
      <c r="L446" s="32"/>
      <c r="M446" s="32"/>
      <c r="N446" s="32"/>
      <c r="O446" s="32"/>
      <c r="P446" s="32"/>
      <c r="Q446" s="32"/>
      <c r="R446" s="32"/>
      <c r="S446" s="32"/>
      <c r="T446" s="32"/>
      <c r="U446" s="32"/>
      <c r="V446" s="32"/>
      <c r="W446" s="32"/>
      <c r="X446" s="32"/>
      <c r="Y446" s="32"/>
      <c r="Z446" s="32"/>
    </row>
    <row r="447" spans="1:26" ht="15.75" customHeight="1">
      <c r="A447" s="32"/>
      <c r="B447" s="33"/>
      <c r="C447" s="32"/>
      <c r="D447" s="32"/>
      <c r="E447" s="32"/>
      <c r="F447" s="32"/>
      <c r="G447" s="34"/>
      <c r="H447" s="34"/>
      <c r="I447" s="34"/>
      <c r="J447" s="34"/>
      <c r="K447" s="32"/>
      <c r="L447" s="32"/>
      <c r="M447" s="32"/>
      <c r="N447" s="32"/>
      <c r="O447" s="32"/>
      <c r="P447" s="32"/>
      <c r="Q447" s="32"/>
      <c r="R447" s="32"/>
      <c r="S447" s="32"/>
      <c r="T447" s="32"/>
      <c r="U447" s="32"/>
      <c r="V447" s="32"/>
      <c r="W447" s="32"/>
      <c r="X447" s="32"/>
      <c r="Y447" s="32"/>
      <c r="Z447" s="32"/>
    </row>
    <row r="448" spans="1:26" ht="15.75" customHeight="1">
      <c r="A448" s="32"/>
      <c r="B448" s="33"/>
      <c r="C448" s="32"/>
      <c r="D448" s="32"/>
      <c r="E448" s="32"/>
      <c r="F448" s="32"/>
      <c r="G448" s="34"/>
      <c r="H448" s="34"/>
      <c r="I448" s="34"/>
      <c r="J448" s="34"/>
      <c r="K448" s="32"/>
      <c r="L448" s="32"/>
      <c r="M448" s="32"/>
      <c r="N448" s="32"/>
      <c r="O448" s="32"/>
      <c r="P448" s="32"/>
      <c r="Q448" s="32"/>
      <c r="R448" s="32"/>
      <c r="S448" s="32"/>
      <c r="T448" s="32"/>
      <c r="U448" s="32"/>
      <c r="V448" s="32"/>
      <c r="W448" s="32"/>
      <c r="X448" s="32"/>
      <c r="Y448" s="32"/>
      <c r="Z448" s="32"/>
    </row>
    <row r="449" spans="1:26" ht="15.75" customHeight="1">
      <c r="A449" s="32"/>
      <c r="B449" s="33"/>
      <c r="C449" s="32"/>
      <c r="D449" s="32"/>
      <c r="E449" s="32"/>
      <c r="F449" s="32"/>
      <c r="G449" s="34"/>
      <c r="H449" s="34"/>
      <c r="I449" s="34"/>
      <c r="J449" s="34"/>
      <c r="K449" s="32"/>
      <c r="L449" s="32"/>
      <c r="M449" s="32"/>
      <c r="N449" s="32"/>
      <c r="O449" s="32"/>
      <c r="P449" s="32"/>
      <c r="Q449" s="32"/>
      <c r="R449" s="32"/>
      <c r="S449" s="32"/>
      <c r="T449" s="32"/>
      <c r="U449" s="32"/>
      <c r="V449" s="32"/>
      <c r="W449" s="32"/>
      <c r="X449" s="32"/>
      <c r="Y449" s="32"/>
      <c r="Z449" s="32"/>
    </row>
    <row r="450" spans="1:26" ht="15.75" customHeight="1">
      <c r="A450" s="32"/>
      <c r="B450" s="33"/>
      <c r="C450" s="32"/>
      <c r="D450" s="32"/>
      <c r="E450" s="32"/>
      <c r="F450" s="32"/>
      <c r="G450" s="34"/>
      <c r="H450" s="34"/>
      <c r="I450" s="34"/>
      <c r="J450" s="34"/>
      <c r="K450" s="32"/>
      <c r="L450" s="32"/>
      <c r="M450" s="32"/>
      <c r="N450" s="32"/>
      <c r="O450" s="32"/>
      <c r="P450" s="32"/>
      <c r="Q450" s="32"/>
      <c r="R450" s="32"/>
      <c r="S450" s="32"/>
      <c r="T450" s="32"/>
      <c r="U450" s="32"/>
      <c r="V450" s="32"/>
      <c r="W450" s="32"/>
      <c r="X450" s="32"/>
      <c r="Y450" s="32"/>
      <c r="Z450" s="32"/>
    </row>
    <row r="451" spans="1:26" ht="15.75" customHeight="1">
      <c r="A451" s="32"/>
      <c r="B451" s="33"/>
      <c r="C451" s="32"/>
      <c r="D451" s="32"/>
      <c r="E451" s="32"/>
      <c r="F451" s="32"/>
      <c r="G451" s="34"/>
      <c r="H451" s="34"/>
      <c r="I451" s="34"/>
      <c r="J451" s="34"/>
      <c r="K451" s="32"/>
      <c r="L451" s="32"/>
      <c r="M451" s="32"/>
      <c r="N451" s="32"/>
      <c r="O451" s="32"/>
      <c r="P451" s="32"/>
      <c r="Q451" s="32"/>
      <c r="R451" s="32"/>
      <c r="S451" s="32"/>
      <c r="T451" s="32"/>
      <c r="U451" s="32"/>
      <c r="V451" s="32"/>
      <c r="W451" s="32"/>
      <c r="X451" s="32"/>
      <c r="Y451" s="32"/>
      <c r="Z451" s="32"/>
    </row>
    <row r="452" spans="1:26" ht="15.75" customHeight="1">
      <c r="A452" s="32"/>
      <c r="B452" s="33"/>
      <c r="C452" s="32"/>
      <c r="D452" s="32"/>
      <c r="E452" s="32"/>
      <c r="F452" s="32"/>
      <c r="G452" s="34"/>
      <c r="H452" s="34"/>
      <c r="I452" s="34"/>
      <c r="J452" s="34"/>
      <c r="K452" s="32"/>
      <c r="L452" s="32"/>
      <c r="M452" s="32"/>
      <c r="N452" s="32"/>
      <c r="O452" s="32"/>
      <c r="P452" s="32"/>
      <c r="Q452" s="32"/>
      <c r="R452" s="32"/>
      <c r="S452" s="32"/>
      <c r="T452" s="32"/>
      <c r="U452" s="32"/>
      <c r="V452" s="32"/>
      <c r="W452" s="32"/>
      <c r="X452" s="32"/>
      <c r="Y452" s="32"/>
      <c r="Z452" s="32"/>
    </row>
    <row r="453" spans="1:26" ht="15.75" customHeight="1">
      <c r="A453" s="32"/>
      <c r="B453" s="33"/>
      <c r="C453" s="32"/>
      <c r="D453" s="32"/>
      <c r="E453" s="32"/>
      <c r="F453" s="32"/>
      <c r="G453" s="34"/>
      <c r="H453" s="34"/>
      <c r="I453" s="34"/>
      <c r="J453" s="34"/>
      <c r="K453" s="32"/>
      <c r="L453" s="32"/>
      <c r="M453" s="32"/>
      <c r="N453" s="32"/>
      <c r="O453" s="32"/>
      <c r="P453" s="32"/>
      <c r="Q453" s="32"/>
      <c r="R453" s="32"/>
      <c r="S453" s="32"/>
      <c r="T453" s="32"/>
      <c r="U453" s="32"/>
      <c r="V453" s="32"/>
      <c r="W453" s="32"/>
      <c r="X453" s="32"/>
      <c r="Y453" s="32"/>
      <c r="Z453" s="32"/>
    </row>
    <row r="454" spans="1:26" ht="15.75" customHeight="1">
      <c r="A454" s="32"/>
      <c r="B454" s="33"/>
      <c r="C454" s="32"/>
      <c r="D454" s="32"/>
      <c r="E454" s="32"/>
      <c r="F454" s="32"/>
      <c r="G454" s="34"/>
      <c r="H454" s="34"/>
      <c r="I454" s="34"/>
      <c r="J454" s="34"/>
      <c r="K454" s="32"/>
      <c r="L454" s="32"/>
      <c r="M454" s="32"/>
      <c r="N454" s="32"/>
      <c r="O454" s="32"/>
      <c r="P454" s="32"/>
      <c r="Q454" s="32"/>
      <c r="R454" s="32"/>
      <c r="S454" s="32"/>
      <c r="T454" s="32"/>
      <c r="U454" s="32"/>
      <c r="V454" s="32"/>
      <c r="W454" s="32"/>
      <c r="X454" s="32"/>
      <c r="Y454" s="32"/>
      <c r="Z454" s="32"/>
    </row>
    <row r="455" spans="1:26" ht="15.75" customHeight="1">
      <c r="A455" s="32"/>
      <c r="B455" s="33"/>
      <c r="C455" s="32"/>
      <c r="D455" s="32"/>
      <c r="E455" s="32"/>
      <c r="F455" s="32"/>
      <c r="G455" s="34"/>
      <c r="H455" s="34"/>
      <c r="I455" s="34"/>
      <c r="J455" s="34"/>
      <c r="K455" s="32"/>
      <c r="L455" s="32"/>
      <c r="M455" s="32"/>
      <c r="N455" s="32"/>
      <c r="O455" s="32"/>
      <c r="P455" s="32"/>
      <c r="Q455" s="32"/>
      <c r="R455" s="32"/>
      <c r="S455" s="32"/>
      <c r="T455" s="32"/>
      <c r="U455" s="32"/>
      <c r="V455" s="32"/>
      <c r="W455" s="32"/>
      <c r="X455" s="32"/>
      <c r="Y455" s="32"/>
      <c r="Z455" s="32"/>
    </row>
    <row r="456" spans="1:26" ht="15.75" customHeight="1">
      <c r="A456" s="32"/>
      <c r="B456" s="33"/>
      <c r="C456" s="32"/>
      <c r="D456" s="32"/>
      <c r="E456" s="32"/>
      <c r="F456" s="32"/>
      <c r="G456" s="34"/>
      <c r="H456" s="34"/>
      <c r="I456" s="34"/>
      <c r="J456" s="34"/>
      <c r="K456" s="32"/>
      <c r="L456" s="32"/>
      <c r="M456" s="32"/>
      <c r="N456" s="32"/>
      <c r="O456" s="32"/>
      <c r="P456" s="32"/>
      <c r="Q456" s="32"/>
      <c r="R456" s="32"/>
      <c r="S456" s="32"/>
      <c r="T456" s="32"/>
      <c r="U456" s="32"/>
      <c r="V456" s="32"/>
      <c r="W456" s="32"/>
      <c r="X456" s="32"/>
      <c r="Y456" s="32"/>
      <c r="Z456" s="32"/>
    </row>
    <row r="457" spans="1:26" ht="15.75" customHeight="1">
      <c r="A457" s="32"/>
      <c r="B457" s="33"/>
      <c r="C457" s="32"/>
      <c r="D457" s="32"/>
      <c r="E457" s="32"/>
      <c r="F457" s="32"/>
      <c r="G457" s="34"/>
      <c r="H457" s="34"/>
      <c r="I457" s="34"/>
      <c r="J457" s="34"/>
      <c r="K457" s="32"/>
      <c r="L457" s="32"/>
      <c r="M457" s="32"/>
      <c r="N457" s="32"/>
      <c r="O457" s="32"/>
      <c r="P457" s="32"/>
      <c r="Q457" s="32"/>
      <c r="R457" s="32"/>
      <c r="S457" s="32"/>
      <c r="T457" s="32"/>
      <c r="U457" s="32"/>
      <c r="V457" s="32"/>
      <c r="W457" s="32"/>
      <c r="X457" s="32"/>
      <c r="Y457" s="32"/>
      <c r="Z457" s="32"/>
    </row>
    <row r="458" spans="1:26" ht="15.75" customHeight="1">
      <c r="A458" s="32"/>
      <c r="B458" s="33"/>
      <c r="C458" s="32"/>
      <c r="D458" s="32"/>
      <c r="E458" s="32"/>
      <c r="F458" s="32"/>
      <c r="G458" s="34"/>
      <c r="H458" s="34"/>
      <c r="I458" s="34"/>
      <c r="J458" s="34"/>
      <c r="K458" s="32"/>
      <c r="L458" s="32"/>
      <c r="M458" s="32"/>
      <c r="N458" s="32"/>
      <c r="O458" s="32"/>
      <c r="P458" s="32"/>
      <c r="Q458" s="32"/>
      <c r="R458" s="32"/>
      <c r="S458" s="32"/>
      <c r="T458" s="32"/>
      <c r="U458" s="32"/>
      <c r="V458" s="32"/>
      <c r="W458" s="32"/>
      <c r="X458" s="32"/>
      <c r="Y458" s="32"/>
      <c r="Z458" s="32"/>
    </row>
    <row r="459" spans="1:26" ht="15.75" customHeight="1">
      <c r="A459" s="32"/>
      <c r="B459" s="33"/>
      <c r="C459" s="32"/>
      <c r="D459" s="32"/>
      <c r="E459" s="32"/>
      <c r="F459" s="32"/>
      <c r="G459" s="34"/>
      <c r="H459" s="34"/>
      <c r="I459" s="34"/>
      <c r="J459" s="34"/>
      <c r="K459" s="32"/>
      <c r="L459" s="32"/>
      <c r="M459" s="32"/>
      <c r="N459" s="32"/>
      <c r="O459" s="32"/>
      <c r="P459" s="32"/>
      <c r="Q459" s="32"/>
      <c r="R459" s="32"/>
      <c r="S459" s="32"/>
      <c r="T459" s="32"/>
      <c r="U459" s="32"/>
      <c r="V459" s="32"/>
      <c r="W459" s="32"/>
      <c r="X459" s="32"/>
      <c r="Y459" s="32"/>
      <c r="Z459" s="32"/>
    </row>
    <row r="460" spans="1:26" ht="15.75" customHeight="1">
      <c r="A460" s="32"/>
      <c r="B460" s="33"/>
      <c r="C460" s="32"/>
      <c r="D460" s="32"/>
      <c r="E460" s="32"/>
      <c r="F460" s="32"/>
      <c r="G460" s="34"/>
      <c r="H460" s="34"/>
      <c r="I460" s="34"/>
      <c r="J460" s="34"/>
      <c r="K460" s="32"/>
      <c r="L460" s="32"/>
      <c r="M460" s="32"/>
      <c r="N460" s="32"/>
      <c r="O460" s="32"/>
      <c r="P460" s="32"/>
      <c r="Q460" s="32"/>
      <c r="R460" s="32"/>
      <c r="S460" s="32"/>
      <c r="T460" s="32"/>
      <c r="U460" s="32"/>
      <c r="V460" s="32"/>
      <c r="W460" s="32"/>
      <c r="X460" s="32"/>
      <c r="Y460" s="32"/>
      <c r="Z460" s="32"/>
    </row>
    <row r="461" spans="1:26" ht="15.75" customHeight="1">
      <c r="A461" s="32"/>
      <c r="B461" s="33"/>
      <c r="C461" s="32"/>
      <c r="D461" s="32"/>
      <c r="E461" s="32"/>
      <c r="F461" s="32"/>
      <c r="G461" s="34"/>
      <c r="H461" s="34"/>
      <c r="I461" s="34"/>
      <c r="J461" s="34"/>
      <c r="K461" s="32"/>
      <c r="L461" s="32"/>
      <c r="M461" s="32"/>
      <c r="N461" s="32"/>
      <c r="O461" s="32"/>
      <c r="P461" s="32"/>
      <c r="Q461" s="32"/>
      <c r="R461" s="32"/>
      <c r="S461" s="32"/>
      <c r="T461" s="32"/>
      <c r="U461" s="32"/>
      <c r="V461" s="32"/>
      <c r="W461" s="32"/>
      <c r="X461" s="32"/>
      <c r="Y461" s="32"/>
      <c r="Z461" s="32"/>
    </row>
    <row r="462" spans="1:26" ht="15.75" customHeight="1">
      <c r="A462" s="32"/>
      <c r="B462" s="33"/>
      <c r="C462" s="32"/>
      <c r="D462" s="32"/>
      <c r="E462" s="32"/>
      <c r="F462" s="32"/>
      <c r="G462" s="34"/>
      <c r="H462" s="34"/>
      <c r="I462" s="34"/>
      <c r="J462" s="34"/>
      <c r="K462" s="32"/>
      <c r="L462" s="32"/>
      <c r="M462" s="32"/>
      <c r="N462" s="32"/>
      <c r="O462" s="32"/>
      <c r="P462" s="32"/>
      <c r="Q462" s="32"/>
      <c r="R462" s="32"/>
      <c r="S462" s="32"/>
      <c r="T462" s="32"/>
      <c r="U462" s="32"/>
      <c r="V462" s="32"/>
      <c r="W462" s="32"/>
      <c r="X462" s="32"/>
      <c r="Y462" s="32"/>
      <c r="Z462" s="32"/>
    </row>
    <row r="463" spans="1:26" ht="15.75" customHeight="1">
      <c r="A463" s="32"/>
      <c r="B463" s="33"/>
      <c r="C463" s="32"/>
      <c r="D463" s="32"/>
      <c r="E463" s="32"/>
      <c r="F463" s="32"/>
      <c r="G463" s="34"/>
      <c r="H463" s="34"/>
      <c r="I463" s="34"/>
      <c r="J463" s="34"/>
      <c r="K463" s="32"/>
      <c r="L463" s="32"/>
      <c r="M463" s="32"/>
      <c r="N463" s="32"/>
      <c r="O463" s="32"/>
      <c r="P463" s="32"/>
      <c r="Q463" s="32"/>
      <c r="R463" s="32"/>
      <c r="S463" s="32"/>
      <c r="T463" s="32"/>
      <c r="U463" s="32"/>
      <c r="V463" s="32"/>
      <c r="W463" s="32"/>
      <c r="X463" s="32"/>
      <c r="Y463" s="32"/>
      <c r="Z463" s="32"/>
    </row>
    <row r="464" spans="1:26" ht="15.75" customHeight="1">
      <c r="A464" s="32"/>
      <c r="B464" s="33"/>
      <c r="C464" s="32"/>
      <c r="D464" s="32"/>
      <c r="E464" s="32"/>
      <c r="F464" s="32"/>
      <c r="G464" s="34"/>
      <c r="H464" s="34"/>
      <c r="I464" s="34"/>
      <c r="J464" s="34"/>
      <c r="K464" s="32"/>
      <c r="L464" s="32"/>
      <c r="M464" s="32"/>
      <c r="N464" s="32"/>
      <c r="O464" s="32"/>
      <c r="P464" s="32"/>
      <c r="Q464" s="32"/>
      <c r="R464" s="32"/>
      <c r="S464" s="32"/>
      <c r="T464" s="32"/>
      <c r="U464" s="32"/>
      <c r="V464" s="32"/>
      <c r="W464" s="32"/>
      <c r="X464" s="32"/>
      <c r="Y464" s="32"/>
      <c r="Z464" s="32"/>
    </row>
    <row r="465" spans="1:26" ht="15.75" customHeight="1">
      <c r="A465" s="32"/>
      <c r="B465" s="33"/>
      <c r="C465" s="32"/>
      <c r="D465" s="32"/>
      <c r="E465" s="32"/>
      <c r="F465" s="32"/>
      <c r="G465" s="34"/>
      <c r="H465" s="34"/>
      <c r="I465" s="34"/>
      <c r="J465" s="34"/>
      <c r="K465" s="32"/>
      <c r="L465" s="32"/>
      <c r="M465" s="32"/>
      <c r="N465" s="32"/>
      <c r="O465" s="32"/>
      <c r="P465" s="32"/>
      <c r="Q465" s="32"/>
      <c r="R465" s="32"/>
      <c r="S465" s="32"/>
      <c r="T465" s="32"/>
      <c r="U465" s="32"/>
      <c r="V465" s="32"/>
      <c r="W465" s="32"/>
      <c r="X465" s="32"/>
      <c r="Y465" s="32"/>
      <c r="Z465" s="32"/>
    </row>
    <row r="466" spans="1:26" ht="15.75" customHeight="1">
      <c r="A466" s="32"/>
      <c r="B466" s="33"/>
      <c r="C466" s="32"/>
      <c r="D466" s="32"/>
      <c r="E466" s="32"/>
      <c r="F466" s="32"/>
      <c r="G466" s="34"/>
      <c r="H466" s="34"/>
      <c r="I466" s="34"/>
      <c r="J466" s="34"/>
      <c r="K466" s="32"/>
      <c r="L466" s="32"/>
      <c r="M466" s="32"/>
      <c r="N466" s="32"/>
      <c r="O466" s="32"/>
      <c r="P466" s="32"/>
      <c r="Q466" s="32"/>
      <c r="R466" s="32"/>
      <c r="S466" s="32"/>
      <c r="T466" s="32"/>
      <c r="U466" s="32"/>
      <c r="V466" s="32"/>
      <c r="W466" s="32"/>
      <c r="X466" s="32"/>
      <c r="Y466" s="32"/>
      <c r="Z466" s="32"/>
    </row>
    <row r="467" spans="1:26" ht="15.75" customHeight="1">
      <c r="A467" s="32"/>
      <c r="B467" s="33"/>
      <c r="C467" s="32"/>
      <c r="D467" s="32"/>
      <c r="E467" s="32"/>
      <c r="F467" s="32"/>
      <c r="G467" s="34"/>
      <c r="H467" s="34"/>
      <c r="I467" s="34"/>
      <c r="J467" s="34"/>
      <c r="K467" s="32"/>
      <c r="L467" s="32"/>
      <c r="M467" s="32"/>
      <c r="N467" s="32"/>
      <c r="O467" s="32"/>
      <c r="P467" s="32"/>
      <c r="Q467" s="32"/>
      <c r="R467" s="32"/>
      <c r="S467" s="32"/>
      <c r="T467" s="32"/>
      <c r="U467" s="32"/>
      <c r="V467" s="32"/>
      <c r="W467" s="32"/>
      <c r="X467" s="32"/>
      <c r="Y467" s="32"/>
      <c r="Z467" s="32"/>
    </row>
    <row r="468" spans="1:26" ht="15.75" customHeight="1">
      <c r="A468" s="32"/>
      <c r="B468" s="33"/>
      <c r="C468" s="32"/>
      <c r="D468" s="32"/>
      <c r="E468" s="32"/>
      <c r="F468" s="32"/>
      <c r="G468" s="34"/>
      <c r="H468" s="34"/>
      <c r="I468" s="34"/>
      <c r="J468" s="34"/>
      <c r="K468" s="32"/>
      <c r="L468" s="32"/>
      <c r="M468" s="32"/>
      <c r="N468" s="32"/>
      <c r="O468" s="32"/>
      <c r="P468" s="32"/>
      <c r="Q468" s="32"/>
      <c r="R468" s="32"/>
      <c r="S468" s="32"/>
      <c r="T468" s="32"/>
      <c r="U468" s="32"/>
      <c r="V468" s="32"/>
      <c r="W468" s="32"/>
      <c r="X468" s="32"/>
      <c r="Y468" s="32"/>
      <c r="Z468" s="32"/>
    </row>
    <row r="469" spans="1:26" ht="15.75" customHeight="1">
      <c r="A469" s="32"/>
      <c r="B469" s="33"/>
      <c r="C469" s="32"/>
      <c r="D469" s="32"/>
      <c r="E469" s="32"/>
      <c r="F469" s="32"/>
      <c r="G469" s="34"/>
      <c r="H469" s="34"/>
      <c r="I469" s="34"/>
      <c r="J469" s="34"/>
      <c r="K469" s="32"/>
      <c r="L469" s="32"/>
      <c r="M469" s="32"/>
      <c r="N469" s="32"/>
      <c r="O469" s="32"/>
      <c r="P469" s="32"/>
      <c r="Q469" s="32"/>
      <c r="R469" s="32"/>
      <c r="S469" s="32"/>
      <c r="T469" s="32"/>
      <c r="U469" s="32"/>
      <c r="V469" s="32"/>
      <c r="W469" s="32"/>
      <c r="X469" s="32"/>
      <c r="Y469" s="32"/>
      <c r="Z469" s="32"/>
    </row>
    <row r="470" spans="1:26" ht="15.75" customHeight="1">
      <c r="A470" s="32"/>
      <c r="B470" s="33"/>
      <c r="C470" s="32"/>
      <c r="D470" s="32"/>
      <c r="E470" s="32"/>
      <c r="F470" s="32"/>
      <c r="G470" s="34"/>
      <c r="H470" s="34"/>
      <c r="I470" s="34"/>
      <c r="J470" s="34"/>
      <c r="K470" s="32"/>
      <c r="L470" s="32"/>
      <c r="M470" s="32"/>
      <c r="N470" s="32"/>
      <c r="O470" s="32"/>
      <c r="P470" s="32"/>
      <c r="Q470" s="32"/>
      <c r="R470" s="32"/>
      <c r="S470" s="32"/>
      <c r="T470" s="32"/>
      <c r="U470" s="32"/>
      <c r="V470" s="32"/>
      <c r="W470" s="32"/>
      <c r="X470" s="32"/>
      <c r="Y470" s="32"/>
      <c r="Z470" s="32"/>
    </row>
    <row r="471" spans="1:26" ht="15.75" customHeight="1">
      <c r="A471" s="32"/>
      <c r="B471" s="33"/>
      <c r="C471" s="32"/>
      <c r="D471" s="32"/>
      <c r="E471" s="32"/>
      <c r="F471" s="32"/>
      <c r="G471" s="34"/>
      <c r="H471" s="34"/>
      <c r="I471" s="34"/>
      <c r="J471" s="34"/>
      <c r="K471" s="32"/>
      <c r="L471" s="32"/>
      <c r="M471" s="32"/>
      <c r="N471" s="32"/>
      <c r="O471" s="32"/>
      <c r="P471" s="32"/>
      <c r="Q471" s="32"/>
      <c r="R471" s="32"/>
      <c r="S471" s="32"/>
      <c r="T471" s="32"/>
      <c r="U471" s="32"/>
      <c r="V471" s="32"/>
      <c r="W471" s="32"/>
      <c r="X471" s="32"/>
      <c r="Y471" s="32"/>
      <c r="Z471" s="32"/>
    </row>
    <row r="472" spans="1:26" ht="15.75" customHeight="1">
      <c r="A472" s="32"/>
      <c r="B472" s="33"/>
      <c r="C472" s="32"/>
      <c r="D472" s="32"/>
      <c r="E472" s="32"/>
      <c r="F472" s="32"/>
      <c r="G472" s="34"/>
      <c r="H472" s="34"/>
      <c r="I472" s="34"/>
      <c r="J472" s="34"/>
      <c r="K472" s="32"/>
      <c r="L472" s="32"/>
      <c r="M472" s="32"/>
      <c r="N472" s="32"/>
      <c r="O472" s="32"/>
      <c r="P472" s="32"/>
      <c r="Q472" s="32"/>
      <c r="R472" s="32"/>
      <c r="S472" s="32"/>
      <c r="T472" s="32"/>
      <c r="U472" s="32"/>
      <c r="V472" s="32"/>
      <c r="W472" s="32"/>
      <c r="X472" s="32"/>
      <c r="Y472" s="32"/>
      <c r="Z472" s="32"/>
    </row>
    <row r="473" spans="1:26" ht="15.75" customHeight="1">
      <c r="A473" s="32"/>
      <c r="B473" s="33"/>
      <c r="C473" s="32"/>
      <c r="D473" s="32"/>
      <c r="E473" s="32"/>
      <c r="F473" s="32"/>
      <c r="G473" s="34"/>
      <c r="H473" s="34"/>
      <c r="I473" s="34"/>
      <c r="J473" s="34"/>
      <c r="K473" s="32"/>
      <c r="L473" s="32"/>
      <c r="M473" s="32"/>
      <c r="N473" s="32"/>
      <c r="O473" s="32"/>
      <c r="P473" s="32"/>
      <c r="Q473" s="32"/>
      <c r="R473" s="32"/>
      <c r="S473" s="32"/>
      <c r="T473" s="32"/>
      <c r="U473" s="32"/>
      <c r="V473" s="32"/>
      <c r="W473" s="32"/>
      <c r="X473" s="32"/>
      <c r="Y473" s="32"/>
      <c r="Z473" s="32"/>
    </row>
    <row r="474" spans="1:26" ht="15.75" customHeight="1">
      <c r="A474" s="32"/>
      <c r="B474" s="33"/>
      <c r="C474" s="32"/>
      <c r="D474" s="32"/>
      <c r="E474" s="32"/>
      <c r="F474" s="32"/>
      <c r="G474" s="34"/>
      <c r="H474" s="34"/>
      <c r="I474" s="34"/>
      <c r="J474" s="34"/>
      <c r="K474" s="32"/>
      <c r="L474" s="32"/>
      <c r="M474" s="32"/>
      <c r="N474" s="32"/>
      <c r="O474" s="32"/>
      <c r="P474" s="32"/>
      <c r="Q474" s="32"/>
      <c r="R474" s="32"/>
      <c r="S474" s="32"/>
      <c r="T474" s="32"/>
      <c r="U474" s="32"/>
      <c r="V474" s="32"/>
      <c r="W474" s="32"/>
      <c r="X474" s="32"/>
      <c r="Y474" s="32"/>
      <c r="Z474" s="32"/>
    </row>
    <row r="475" spans="1:26" ht="15.75" customHeight="1">
      <c r="A475" s="32"/>
      <c r="B475" s="33"/>
      <c r="C475" s="32"/>
      <c r="D475" s="32"/>
      <c r="E475" s="32"/>
      <c r="F475" s="32"/>
      <c r="G475" s="34"/>
      <c r="H475" s="34"/>
      <c r="I475" s="34"/>
      <c r="J475" s="34"/>
      <c r="K475" s="32"/>
      <c r="L475" s="32"/>
      <c r="M475" s="32"/>
      <c r="N475" s="32"/>
      <c r="O475" s="32"/>
      <c r="P475" s="32"/>
      <c r="Q475" s="32"/>
      <c r="R475" s="32"/>
      <c r="S475" s="32"/>
      <c r="T475" s="32"/>
      <c r="U475" s="32"/>
      <c r="V475" s="32"/>
      <c r="W475" s="32"/>
      <c r="X475" s="32"/>
      <c r="Y475" s="32"/>
      <c r="Z475" s="32"/>
    </row>
    <row r="476" spans="1:26" ht="15.75" customHeight="1">
      <c r="A476" s="32"/>
      <c r="B476" s="33"/>
      <c r="C476" s="32"/>
      <c r="D476" s="32"/>
      <c r="E476" s="32"/>
      <c r="F476" s="32"/>
      <c r="G476" s="34"/>
      <c r="H476" s="34"/>
      <c r="I476" s="34"/>
      <c r="J476" s="34"/>
      <c r="K476" s="32"/>
      <c r="L476" s="32"/>
      <c r="M476" s="32"/>
      <c r="N476" s="32"/>
      <c r="O476" s="32"/>
      <c r="P476" s="32"/>
      <c r="Q476" s="32"/>
      <c r="R476" s="32"/>
      <c r="S476" s="32"/>
      <c r="T476" s="32"/>
      <c r="U476" s="32"/>
      <c r="V476" s="32"/>
      <c r="W476" s="32"/>
      <c r="X476" s="32"/>
      <c r="Y476" s="32"/>
      <c r="Z476" s="32"/>
    </row>
    <row r="477" spans="1:26" ht="15.75" customHeight="1">
      <c r="A477" s="32"/>
      <c r="B477" s="33"/>
      <c r="C477" s="32"/>
      <c r="D477" s="32"/>
      <c r="E477" s="32"/>
      <c r="F477" s="32"/>
      <c r="G477" s="34"/>
      <c r="H477" s="34"/>
      <c r="I477" s="34"/>
      <c r="J477" s="34"/>
      <c r="K477" s="32"/>
      <c r="L477" s="32"/>
      <c r="M477" s="32"/>
      <c r="N477" s="32"/>
      <c r="O477" s="32"/>
      <c r="P477" s="32"/>
      <c r="Q477" s="32"/>
      <c r="R477" s="32"/>
      <c r="S477" s="32"/>
      <c r="T477" s="32"/>
      <c r="U477" s="32"/>
      <c r="V477" s="32"/>
      <c r="W477" s="32"/>
      <c r="X477" s="32"/>
      <c r="Y477" s="32"/>
      <c r="Z477" s="32"/>
    </row>
    <row r="478" spans="1:26" ht="15.75" customHeight="1">
      <c r="A478" s="32"/>
      <c r="B478" s="33"/>
      <c r="C478" s="32"/>
      <c r="D478" s="32"/>
      <c r="E478" s="32"/>
      <c r="F478" s="32"/>
      <c r="G478" s="34"/>
      <c r="H478" s="34"/>
      <c r="I478" s="34"/>
      <c r="J478" s="34"/>
      <c r="K478" s="32"/>
      <c r="L478" s="32"/>
      <c r="M478" s="32"/>
      <c r="N478" s="32"/>
      <c r="O478" s="32"/>
      <c r="P478" s="32"/>
      <c r="Q478" s="32"/>
      <c r="R478" s="32"/>
      <c r="S478" s="32"/>
      <c r="T478" s="32"/>
      <c r="U478" s="32"/>
      <c r="V478" s="32"/>
      <c r="W478" s="32"/>
      <c r="X478" s="32"/>
      <c r="Y478" s="32"/>
      <c r="Z478" s="32"/>
    </row>
    <row r="479" spans="1:26" ht="15.75" customHeight="1">
      <c r="A479" s="32"/>
      <c r="B479" s="33"/>
      <c r="C479" s="32"/>
      <c r="D479" s="32"/>
      <c r="E479" s="32"/>
      <c r="F479" s="32"/>
      <c r="G479" s="34"/>
      <c r="H479" s="34"/>
      <c r="I479" s="34"/>
      <c r="J479" s="34"/>
      <c r="K479" s="32"/>
      <c r="L479" s="32"/>
      <c r="M479" s="32"/>
      <c r="N479" s="32"/>
      <c r="O479" s="32"/>
      <c r="P479" s="32"/>
      <c r="Q479" s="32"/>
      <c r="R479" s="32"/>
      <c r="S479" s="32"/>
      <c r="T479" s="32"/>
      <c r="U479" s="32"/>
      <c r="V479" s="32"/>
      <c r="W479" s="32"/>
      <c r="X479" s="32"/>
      <c r="Y479" s="32"/>
      <c r="Z479" s="32"/>
    </row>
    <row r="480" spans="1:26" ht="15.75" customHeight="1">
      <c r="A480" s="32"/>
      <c r="B480" s="33"/>
      <c r="C480" s="32"/>
      <c r="D480" s="32"/>
      <c r="E480" s="32"/>
      <c r="F480" s="32"/>
      <c r="G480" s="34"/>
      <c r="H480" s="34"/>
      <c r="I480" s="34"/>
      <c r="J480" s="34"/>
      <c r="K480" s="32"/>
      <c r="L480" s="32"/>
      <c r="M480" s="32"/>
      <c r="N480" s="32"/>
      <c r="O480" s="32"/>
      <c r="P480" s="32"/>
      <c r="Q480" s="32"/>
      <c r="R480" s="32"/>
      <c r="S480" s="32"/>
      <c r="T480" s="32"/>
      <c r="U480" s="32"/>
      <c r="V480" s="32"/>
      <c r="W480" s="32"/>
      <c r="X480" s="32"/>
      <c r="Y480" s="32"/>
      <c r="Z480" s="32"/>
    </row>
    <row r="481" spans="1:26" ht="15.75" customHeight="1">
      <c r="A481" s="32"/>
      <c r="B481" s="33"/>
      <c r="C481" s="32"/>
      <c r="D481" s="32"/>
      <c r="E481" s="32"/>
      <c r="F481" s="32"/>
      <c r="G481" s="34"/>
      <c r="H481" s="34"/>
      <c r="I481" s="34"/>
      <c r="J481" s="34"/>
      <c r="K481" s="32"/>
      <c r="L481" s="32"/>
      <c r="M481" s="32"/>
      <c r="N481" s="32"/>
      <c r="O481" s="32"/>
      <c r="P481" s="32"/>
      <c r="Q481" s="32"/>
      <c r="R481" s="32"/>
      <c r="S481" s="32"/>
      <c r="T481" s="32"/>
      <c r="U481" s="32"/>
      <c r="V481" s="32"/>
      <c r="W481" s="32"/>
      <c r="X481" s="32"/>
      <c r="Y481" s="32"/>
      <c r="Z481" s="32"/>
    </row>
    <row r="482" spans="1:26" ht="15.75" customHeight="1">
      <c r="A482" s="32"/>
      <c r="B482" s="33"/>
      <c r="C482" s="32"/>
      <c r="D482" s="32"/>
      <c r="E482" s="32"/>
      <c r="F482" s="32"/>
      <c r="G482" s="34"/>
      <c r="H482" s="34"/>
      <c r="I482" s="34"/>
      <c r="J482" s="34"/>
      <c r="K482" s="32"/>
      <c r="L482" s="32"/>
      <c r="M482" s="32"/>
      <c r="N482" s="32"/>
      <c r="O482" s="32"/>
      <c r="P482" s="32"/>
      <c r="Q482" s="32"/>
      <c r="R482" s="32"/>
      <c r="S482" s="32"/>
      <c r="T482" s="32"/>
      <c r="U482" s="32"/>
      <c r="V482" s="32"/>
      <c r="W482" s="32"/>
      <c r="X482" s="32"/>
      <c r="Y482" s="32"/>
      <c r="Z482" s="32"/>
    </row>
    <row r="483" spans="1:26" ht="15.75" customHeight="1">
      <c r="A483" s="32"/>
      <c r="B483" s="33"/>
      <c r="C483" s="32"/>
      <c r="D483" s="32"/>
      <c r="E483" s="32"/>
      <c r="F483" s="32"/>
      <c r="G483" s="34"/>
      <c r="H483" s="34"/>
      <c r="I483" s="34"/>
      <c r="J483" s="34"/>
      <c r="K483" s="32"/>
      <c r="L483" s="32"/>
      <c r="M483" s="32"/>
      <c r="N483" s="32"/>
      <c r="O483" s="32"/>
      <c r="P483" s="32"/>
      <c r="Q483" s="32"/>
      <c r="R483" s="32"/>
      <c r="S483" s="32"/>
      <c r="T483" s="32"/>
      <c r="U483" s="32"/>
      <c r="V483" s="32"/>
      <c r="W483" s="32"/>
      <c r="X483" s="32"/>
      <c r="Y483" s="32"/>
      <c r="Z483" s="32"/>
    </row>
    <row r="484" spans="1:26" ht="15.75" customHeight="1">
      <c r="A484" s="32"/>
      <c r="B484" s="33"/>
      <c r="C484" s="32"/>
      <c r="D484" s="32"/>
      <c r="E484" s="32"/>
      <c r="F484" s="32"/>
      <c r="G484" s="34"/>
      <c r="H484" s="34"/>
      <c r="I484" s="34"/>
      <c r="J484" s="34"/>
      <c r="K484" s="32"/>
      <c r="L484" s="32"/>
      <c r="M484" s="32"/>
      <c r="N484" s="32"/>
      <c r="O484" s="32"/>
      <c r="P484" s="32"/>
      <c r="Q484" s="32"/>
      <c r="R484" s="32"/>
      <c r="S484" s="32"/>
      <c r="T484" s="32"/>
      <c r="U484" s="32"/>
      <c r="V484" s="32"/>
      <c r="W484" s="32"/>
      <c r="X484" s="32"/>
      <c r="Y484" s="32"/>
      <c r="Z484" s="32"/>
    </row>
    <row r="485" spans="1:26" ht="15.75" customHeight="1">
      <c r="A485" s="32"/>
      <c r="B485" s="33"/>
      <c r="C485" s="32"/>
      <c r="D485" s="32"/>
      <c r="E485" s="32"/>
      <c r="F485" s="32"/>
      <c r="G485" s="34"/>
      <c r="H485" s="34"/>
      <c r="I485" s="34"/>
      <c r="J485" s="34"/>
      <c r="K485" s="32"/>
      <c r="L485" s="32"/>
      <c r="M485" s="32"/>
      <c r="N485" s="32"/>
      <c r="O485" s="32"/>
      <c r="P485" s="32"/>
      <c r="Q485" s="32"/>
      <c r="R485" s="32"/>
      <c r="S485" s="32"/>
      <c r="T485" s="32"/>
      <c r="U485" s="32"/>
      <c r="V485" s="32"/>
      <c r="W485" s="32"/>
      <c r="X485" s="32"/>
      <c r="Y485" s="32"/>
      <c r="Z485" s="32"/>
    </row>
    <row r="486" spans="1:26" ht="15.75" customHeight="1">
      <c r="A486" s="32"/>
      <c r="B486" s="33"/>
      <c r="C486" s="32"/>
      <c r="D486" s="32"/>
      <c r="E486" s="32"/>
      <c r="F486" s="32"/>
      <c r="G486" s="34"/>
      <c r="H486" s="34"/>
      <c r="I486" s="34"/>
      <c r="J486" s="34"/>
      <c r="K486" s="32"/>
      <c r="L486" s="32"/>
      <c r="M486" s="32"/>
      <c r="N486" s="32"/>
      <c r="O486" s="32"/>
      <c r="P486" s="32"/>
      <c r="Q486" s="32"/>
      <c r="R486" s="32"/>
      <c r="S486" s="32"/>
      <c r="T486" s="32"/>
      <c r="U486" s="32"/>
      <c r="V486" s="32"/>
      <c r="W486" s="32"/>
      <c r="X486" s="32"/>
      <c r="Y486" s="32"/>
      <c r="Z486" s="32"/>
    </row>
    <row r="487" spans="1:26" ht="15.75" customHeight="1">
      <c r="A487" s="32"/>
      <c r="B487" s="33"/>
      <c r="C487" s="32"/>
      <c r="D487" s="32"/>
      <c r="E487" s="32"/>
      <c r="F487" s="32"/>
      <c r="G487" s="34"/>
      <c r="H487" s="34"/>
      <c r="I487" s="34"/>
      <c r="J487" s="34"/>
      <c r="K487" s="32"/>
      <c r="L487" s="32"/>
      <c r="M487" s="32"/>
      <c r="N487" s="32"/>
      <c r="O487" s="32"/>
      <c r="P487" s="32"/>
      <c r="Q487" s="32"/>
      <c r="R487" s="32"/>
      <c r="S487" s="32"/>
      <c r="T487" s="32"/>
      <c r="U487" s="32"/>
      <c r="V487" s="32"/>
      <c r="W487" s="32"/>
      <c r="X487" s="32"/>
      <c r="Y487" s="32"/>
      <c r="Z487" s="32"/>
    </row>
    <row r="488" spans="1:26" ht="15.75" customHeight="1">
      <c r="A488" s="32"/>
      <c r="B488" s="33"/>
      <c r="C488" s="32"/>
      <c r="D488" s="32"/>
      <c r="E488" s="32"/>
      <c r="F488" s="32"/>
      <c r="G488" s="34"/>
      <c r="H488" s="34"/>
      <c r="I488" s="34"/>
      <c r="J488" s="34"/>
      <c r="K488" s="32"/>
      <c r="L488" s="32"/>
      <c r="M488" s="32"/>
      <c r="N488" s="32"/>
      <c r="O488" s="32"/>
      <c r="P488" s="32"/>
      <c r="Q488" s="32"/>
      <c r="R488" s="32"/>
      <c r="S488" s="32"/>
      <c r="T488" s="32"/>
      <c r="U488" s="32"/>
      <c r="V488" s="32"/>
      <c r="W488" s="32"/>
      <c r="X488" s="32"/>
      <c r="Y488" s="32"/>
      <c r="Z488" s="32"/>
    </row>
    <row r="489" spans="1:26" ht="15.75" customHeight="1">
      <c r="A489" s="32"/>
      <c r="B489" s="33"/>
      <c r="C489" s="32"/>
      <c r="D489" s="32"/>
      <c r="E489" s="32"/>
      <c r="F489" s="32"/>
      <c r="G489" s="34"/>
      <c r="H489" s="34"/>
      <c r="I489" s="34"/>
      <c r="J489" s="34"/>
      <c r="K489" s="32"/>
      <c r="L489" s="32"/>
      <c r="M489" s="32"/>
      <c r="N489" s="32"/>
      <c r="O489" s="32"/>
      <c r="P489" s="32"/>
      <c r="Q489" s="32"/>
      <c r="R489" s="32"/>
      <c r="S489" s="32"/>
      <c r="T489" s="32"/>
      <c r="U489" s="32"/>
      <c r="V489" s="32"/>
      <c r="W489" s="32"/>
      <c r="X489" s="32"/>
      <c r="Y489" s="32"/>
      <c r="Z489" s="32"/>
    </row>
    <row r="490" spans="1:26" ht="15.75" customHeight="1">
      <c r="A490" s="32"/>
      <c r="B490" s="33"/>
      <c r="C490" s="32"/>
      <c r="D490" s="32"/>
      <c r="E490" s="32"/>
      <c r="F490" s="32"/>
      <c r="G490" s="34"/>
      <c r="H490" s="34"/>
      <c r="I490" s="34"/>
      <c r="J490" s="34"/>
      <c r="K490" s="32"/>
      <c r="L490" s="32"/>
      <c r="M490" s="32"/>
      <c r="N490" s="32"/>
      <c r="O490" s="32"/>
      <c r="P490" s="32"/>
      <c r="Q490" s="32"/>
      <c r="R490" s="32"/>
      <c r="S490" s="32"/>
      <c r="T490" s="32"/>
      <c r="U490" s="32"/>
      <c r="V490" s="32"/>
      <c r="W490" s="32"/>
      <c r="X490" s="32"/>
      <c r="Y490" s="32"/>
      <c r="Z490" s="32"/>
    </row>
    <row r="491" spans="1:26" ht="15.75" customHeight="1">
      <c r="A491" s="32"/>
      <c r="B491" s="33"/>
      <c r="C491" s="32"/>
      <c r="D491" s="32"/>
      <c r="E491" s="32"/>
      <c r="F491" s="32"/>
      <c r="G491" s="34"/>
      <c r="H491" s="34"/>
      <c r="I491" s="34"/>
      <c r="J491" s="34"/>
      <c r="K491" s="32"/>
      <c r="L491" s="32"/>
      <c r="M491" s="32"/>
      <c r="N491" s="32"/>
      <c r="O491" s="32"/>
      <c r="P491" s="32"/>
      <c r="Q491" s="32"/>
      <c r="R491" s="32"/>
      <c r="S491" s="32"/>
      <c r="T491" s="32"/>
      <c r="U491" s="32"/>
      <c r="V491" s="32"/>
      <c r="W491" s="32"/>
      <c r="X491" s="32"/>
      <c r="Y491" s="32"/>
      <c r="Z491" s="32"/>
    </row>
    <row r="492" spans="1:26" ht="15.75" customHeight="1">
      <c r="A492" s="32"/>
      <c r="B492" s="33"/>
      <c r="C492" s="32"/>
      <c r="D492" s="32"/>
      <c r="E492" s="32"/>
      <c r="F492" s="32"/>
      <c r="G492" s="34"/>
      <c r="H492" s="34"/>
      <c r="I492" s="34"/>
      <c r="J492" s="34"/>
      <c r="K492" s="32"/>
      <c r="L492" s="32"/>
      <c r="M492" s="32"/>
      <c r="N492" s="32"/>
      <c r="O492" s="32"/>
      <c r="P492" s="32"/>
      <c r="Q492" s="32"/>
      <c r="R492" s="32"/>
      <c r="S492" s="32"/>
      <c r="T492" s="32"/>
      <c r="U492" s="32"/>
      <c r="V492" s="32"/>
      <c r="W492" s="32"/>
      <c r="X492" s="32"/>
      <c r="Y492" s="32"/>
      <c r="Z492" s="32"/>
    </row>
    <row r="493" spans="1:26" ht="15.75" customHeight="1">
      <c r="A493" s="32"/>
      <c r="B493" s="33"/>
      <c r="C493" s="32"/>
      <c r="D493" s="32"/>
      <c r="E493" s="32"/>
      <c r="F493" s="32"/>
      <c r="G493" s="34"/>
      <c r="H493" s="34"/>
      <c r="I493" s="34"/>
      <c r="J493" s="34"/>
      <c r="K493" s="32"/>
      <c r="L493" s="32"/>
      <c r="M493" s="32"/>
      <c r="N493" s="32"/>
      <c r="O493" s="32"/>
      <c r="P493" s="32"/>
      <c r="Q493" s="32"/>
      <c r="R493" s="32"/>
      <c r="S493" s="32"/>
      <c r="T493" s="32"/>
      <c r="U493" s="32"/>
      <c r="V493" s="32"/>
      <c r="W493" s="32"/>
      <c r="X493" s="32"/>
      <c r="Y493" s="32"/>
      <c r="Z493" s="32"/>
    </row>
    <row r="494" spans="1:26" ht="15.75" customHeight="1">
      <c r="A494" s="32"/>
      <c r="B494" s="33"/>
      <c r="C494" s="32"/>
      <c r="D494" s="32"/>
      <c r="E494" s="32"/>
      <c r="F494" s="32"/>
      <c r="G494" s="34"/>
      <c r="H494" s="34"/>
      <c r="I494" s="34"/>
      <c r="J494" s="34"/>
      <c r="K494" s="32"/>
      <c r="L494" s="32"/>
      <c r="M494" s="32"/>
      <c r="N494" s="32"/>
      <c r="O494" s="32"/>
      <c r="P494" s="32"/>
      <c r="Q494" s="32"/>
      <c r="R494" s="32"/>
      <c r="S494" s="32"/>
      <c r="T494" s="32"/>
      <c r="U494" s="32"/>
      <c r="V494" s="32"/>
      <c r="W494" s="32"/>
      <c r="X494" s="32"/>
      <c r="Y494" s="32"/>
      <c r="Z494" s="32"/>
    </row>
    <row r="495" spans="1:26" ht="15.75" customHeight="1">
      <c r="A495" s="32"/>
      <c r="B495" s="33"/>
      <c r="C495" s="32"/>
      <c r="D495" s="32"/>
      <c r="E495" s="32"/>
      <c r="F495" s="32"/>
      <c r="G495" s="34"/>
      <c r="H495" s="34"/>
      <c r="I495" s="34"/>
      <c r="J495" s="34"/>
      <c r="K495" s="32"/>
      <c r="L495" s="32"/>
      <c r="M495" s="32"/>
      <c r="N495" s="32"/>
      <c r="O495" s="32"/>
      <c r="P495" s="32"/>
      <c r="Q495" s="32"/>
      <c r="R495" s="32"/>
      <c r="S495" s="32"/>
      <c r="T495" s="32"/>
      <c r="U495" s="32"/>
      <c r="V495" s="32"/>
      <c r="W495" s="32"/>
      <c r="X495" s="32"/>
      <c r="Y495" s="32"/>
      <c r="Z495" s="32"/>
    </row>
    <row r="496" spans="1:26" ht="15.75" customHeight="1">
      <c r="A496" s="32"/>
      <c r="B496" s="33"/>
      <c r="C496" s="32"/>
      <c r="D496" s="32"/>
      <c r="E496" s="32"/>
      <c r="F496" s="32"/>
      <c r="G496" s="34"/>
      <c r="H496" s="34"/>
      <c r="I496" s="34"/>
      <c r="J496" s="34"/>
      <c r="K496" s="32"/>
      <c r="L496" s="32"/>
      <c r="M496" s="32"/>
      <c r="N496" s="32"/>
      <c r="O496" s="32"/>
      <c r="P496" s="32"/>
      <c r="Q496" s="32"/>
      <c r="R496" s="32"/>
      <c r="S496" s="32"/>
      <c r="T496" s="32"/>
      <c r="U496" s="32"/>
      <c r="V496" s="32"/>
      <c r="W496" s="32"/>
      <c r="X496" s="32"/>
      <c r="Y496" s="32"/>
      <c r="Z496" s="32"/>
    </row>
    <row r="497" spans="1:26" ht="15.75" customHeight="1">
      <c r="A497" s="32"/>
      <c r="B497" s="33"/>
      <c r="C497" s="32"/>
      <c r="D497" s="32"/>
      <c r="E497" s="32"/>
      <c r="F497" s="32"/>
      <c r="G497" s="34"/>
      <c r="H497" s="34"/>
      <c r="I497" s="34"/>
      <c r="J497" s="34"/>
      <c r="K497" s="32"/>
      <c r="L497" s="32"/>
      <c r="M497" s="32"/>
      <c r="N497" s="32"/>
      <c r="O497" s="32"/>
      <c r="P497" s="32"/>
      <c r="Q497" s="32"/>
      <c r="R497" s="32"/>
      <c r="S497" s="32"/>
      <c r="T497" s="32"/>
      <c r="U497" s="32"/>
      <c r="V497" s="32"/>
      <c r="W497" s="32"/>
      <c r="X497" s="32"/>
      <c r="Y497" s="32"/>
      <c r="Z497" s="32"/>
    </row>
    <row r="498" spans="1:26" ht="15.75" customHeight="1">
      <c r="A498" s="32"/>
      <c r="B498" s="33"/>
      <c r="C498" s="32"/>
      <c r="D498" s="32"/>
      <c r="E498" s="32"/>
      <c r="F498" s="32"/>
      <c r="G498" s="34"/>
      <c r="H498" s="34"/>
      <c r="I498" s="34"/>
      <c r="J498" s="34"/>
      <c r="K498" s="32"/>
      <c r="L498" s="32"/>
      <c r="M498" s="32"/>
      <c r="N498" s="32"/>
      <c r="O498" s="32"/>
      <c r="P498" s="32"/>
      <c r="Q498" s="32"/>
      <c r="R498" s="32"/>
      <c r="S498" s="32"/>
      <c r="T498" s="32"/>
      <c r="U498" s="32"/>
      <c r="V498" s="32"/>
      <c r="W498" s="32"/>
      <c r="X498" s="32"/>
      <c r="Y498" s="32"/>
      <c r="Z498" s="32"/>
    </row>
    <row r="499" spans="1:26" ht="15.75" customHeight="1">
      <c r="A499" s="32"/>
      <c r="B499" s="33"/>
      <c r="C499" s="32"/>
      <c r="D499" s="32"/>
      <c r="E499" s="32"/>
      <c r="F499" s="32"/>
      <c r="G499" s="34"/>
      <c r="H499" s="34"/>
      <c r="I499" s="34"/>
      <c r="J499" s="34"/>
      <c r="K499" s="32"/>
      <c r="L499" s="32"/>
      <c r="M499" s="32"/>
      <c r="N499" s="32"/>
      <c r="O499" s="32"/>
      <c r="P499" s="32"/>
      <c r="Q499" s="32"/>
      <c r="R499" s="32"/>
      <c r="S499" s="32"/>
      <c r="T499" s="32"/>
      <c r="U499" s="32"/>
      <c r="V499" s="32"/>
      <c r="W499" s="32"/>
      <c r="X499" s="32"/>
      <c r="Y499" s="32"/>
      <c r="Z499" s="32"/>
    </row>
    <row r="500" spans="1:26" ht="15.75" customHeight="1">
      <c r="A500" s="42"/>
      <c r="B500" s="134"/>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5.75" customHeight="1">
      <c r="A501" s="42"/>
      <c r="B501" s="134"/>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5.75" customHeight="1">
      <c r="A502" s="42"/>
      <c r="B502" s="134"/>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5.75" customHeight="1">
      <c r="A503" s="42"/>
      <c r="B503" s="134"/>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5.75" customHeight="1">
      <c r="A504" s="42"/>
      <c r="B504" s="134"/>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5.75" customHeight="1">
      <c r="A505" s="42"/>
      <c r="B505" s="134"/>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5.75" customHeight="1">
      <c r="A506" s="42"/>
      <c r="B506" s="134"/>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5.75" customHeight="1">
      <c r="A507" s="42"/>
      <c r="B507" s="134"/>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5.75" customHeight="1">
      <c r="A508" s="42"/>
      <c r="B508" s="134"/>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5.75" customHeight="1">
      <c r="A509" s="42"/>
      <c r="B509" s="134"/>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5.75" customHeight="1">
      <c r="A510" s="42"/>
      <c r="B510" s="134"/>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5.75" customHeight="1">
      <c r="A511" s="42"/>
      <c r="B511" s="134"/>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5.75" customHeight="1">
      <c r="A512" s="42"/>
      <c r="B512" s="134"/>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5.75" customHeight="1">
      <c r="A513" s="42"/>
      <c r="B513" s="134"/>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5.75" customHeight="1">
      <c r="A514" s="42"/>
      <c r="B514" s="134"/>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5.75" customHeight="1">
      <c r="A515" s="42"/>
      <c r="B515" s="134"/>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5.75" customHeight="1">
      <c r="A516" s="42"/>
      <c r="B516" s="134"/>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5.75" customHeight="1">
      <c r="A517" s="42"/>
      <c r="B517" s="134"/>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5.75" customHeight="1">
      <c r="A518" s="42"/>
      <c r="B518" s="134"/>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5.75" customHeight="1">
      <c r="A519" s="42"/>
      <c r="B519" s="134"/>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5.75" customHeight="1">
      <c r="A520" s="42"/>
      <c r="B520" s="134"/>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5.75" customHeight="1">
      <c r="A521" s="42"/>
      <c r="B521" s="134"/>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5.75" customHeight="1">
      <c r="A522" s="42"/>
      <c r="B522" s="134"/>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5.75" customHeight="1">
      <c r="A523" s="42"/>
      <c r="B523" s="134"/>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5.75" customHeight="1">
      <c r="A524" s="42"/>
      <c r="B524" s="134"/>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5.75" customHeight="1">
      <c r="A525" s="42"/>
      <c r="B525" s="134"/>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5.75" customHeight="1">
      <c r="A526" s="42"/>
      <c r="B526" s="134"/>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5.75" customHeight="1">
      <c r="A527" s="42"/>
      <c r="B527" s="134"/>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5.75" customHeight="1">
      <c r="A528" s="42"/>
      <c r="B528" s="134"/>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5.75" customHeight="1">
      <c r="A529" s="42"/>
      <c r="B529" s="134"/>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5.75" customHeight="1">
      <c r="A530" s="42"/>
      <c r="B530" s="134"/>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5.75" customHeight="1">
      <c r="A531" s="42"/>
      <c r="B531" s="134"/>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5.75" customHeight="1">
      <c r="A532" s="42"/>
      <c r="B532" s="134"/>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5.75" customHeight="1">
      <c r="A533" s="42"/>
      <c r="B533" s="134"/>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5.75" customHeight="1">
      <c r="A534" s="42"/>
      <c r="B534" s="134"/>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5.75" customHeight="1">
      <c r="A535" s="42"/>
      <c r="B535" s="134"/>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5.75" customHeight="1">
      <c r="A536" s="42"/>
      <c r="B536" s="134"/>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5.75" customHeight="1">
      <c r="A537" s="42"/>
      <c r="B537" s="134"/>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5.75" customHeight="1">
      <c r="A538" s="42"/>
      <c r="B538" s="134"/>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5.75" customHeight="1">
      <c r="A539" s="42"/>
      <c r="B539" s="134"/>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5.75" customHeight="1">
      <c r="A540" s="42"/>
      <c r="B540" s="134"/>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5.75" customHeight="1">
      <c r="A541" s="42"/>
      <c r="B541" s="134"/>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5.75" customHeight="1">
      <c r="A542" s="42"/>
      <c r="B542" s="134"/>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5.75" customHeight="1">
      <c r="A543" s="42"/>
      <c r="B543" s="134"/>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5.75" customHeight="1">
      <c r="A544" s="42"/>
      <c r="B544" s="134"/>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5.75" customHeight="1">
      <c r="A545" s="42"/>
      <c r="B545" s="134"/>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5.75" customHeight="1">
      <c r="A546" s="42"/>
      <c r="B546" s="134"/>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5.75" customHeight="1">
      <c r="A547" s="42"/>
      <c r="B547" s="134"/>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5.75" customHeight="1">
      <c r="A548" s="42"/>
      <c r="B548" s="134"/>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5.75" customHeight="1">
      <c r="A549" s="42"/>
      <c r="B549" s="134"/>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5.75" customHeight="1">
      <c r="A550" s="42"/>
      <c r="B550" s="134"/>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5.75" customHeight="1">
      <c r="A551" s="42"/>
      <c r="B551" s="134"/>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5.75" customHeight="1">
      <c r="A552" s="42"/>
      <c r="B552" s="134"/>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5.75" customHeight="1">
      <c r="A553" s="42"/>
      <c r="B553" s="134"/>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5.75" customHeight="1">
      <c r="A554" s="42"/>
      <c r="B554" s="134"/>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5.75" customHeight="1">
      <c r="A555" s="42"/>
      <c r="B555" s="134"/>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5.75" customHeight="1">
      <c r="A556" s="42"/>
      <c r="B556" s="134"/>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5.75" customHeight="1">
      <c r="A557" s="42"/>
      <c r="B557" s="134"/>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5.75" customHeight="1">
      <c r="A558" s="42"/>
      <c r="B558" s="134"/>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5.75" customHeight="1">
      <c r="A559" s="42"/>
      <c r="B559" s="134"/>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5.75" customHeight="1">
      <c r="A560" s="42"/>
      <c r="B560" s="134"/>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5.75" customHeight="1">
      <c r="A561" s="42"/>
      <c r="B561" s="134"/>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5.75" customHeight="1">
      <c r="A562" s="42"/>
      <c r="B562" s="134"/>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5.75" customHeight="1">
      <c r="A563" s="42"/>
      <c r="B563" s="134"/>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5.75" customHeight="1">
      <c r="A564" s="42"/>
      <c r="B564" s="134"/>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5.75" customHeight="1">
      <c r="A565" s="42"/>
      <c r="B565" s="134"/>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5.75" customHeight="1">
      <c r="A566" s="42"/>
      <c r="B566" s="134"/>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5.75" customHeight="1">
      <c r="A567" s="42"/>
      <c r="B567" s="134"/>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5.75" customHeight="1">
      <c r="A568" s="42"/>
      <c r="B568" s="134"/>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5.75" customHeight="1">
      <c r="A569" s="42"/>
      <c r="B569" s="134"/>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5.75" customHeight="1">
      <c r="A570" s="42"/>
      <c r="B570" s="134"/>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5.75" customHeight="1">
      <c r="A571" s="42"/>
      <c r="B571" s="134"/>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5.75" customHeight="1">
      <c r="A572" s="42"/>
      <c r="B572" s="134"/>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5.75" customHeight="1">
      <c r="A573" s="42"/>
      <c r="B573" s="134"/>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5.75" customHeight="1">
      <c r="A574" s="42"/>
      <c r="B574" s="134"/>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5.75" customHeight="1">
      <c r="A575" s="42"/>
      <c r="B575" s="134"/>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5.75" customHeight="1">
      <c r="A576" s="42"/>
      <c r="B576" s="134"/>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5.75" customHeight="1">
      <c r="A577" s="42"/>
      <c r="B577" s="134"/>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5.75" customHeight="1">
      <c r="A578" s="42"/>
      <c r="B578" s="134"/>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5.75" customHeight="1">
      <c r="A579" s="42"/>
      <c r="B579" s="134"/>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5.75" customHeight="1">
      <c r="A580" s="42"/>
      <c r="B580" s="134"/>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5.75" customHeight="1">
      <c r="A581" s="42"/>
      <c r="B581" s="134"/>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5.75" customHeight="1">
      <c r="A582" s="42"/>
      <c r="B582" s="134"/>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5.75" customHeight="1">
      <c r="A583" s="42"/>
      <c r="B583" s="134"/>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5.75" customHeight="1">
      <c r="A584" s="42"/>
      <c r="B584" s="134"/>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5.75" customHeight="1">
      <c r="A585" s="42"/>
      <c r="B585" s="134"/>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5.75" customHeight="1">
      <c r="A586" s="42"/>
      <c r="B586" s="134"/>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5.75" customHeight="1">
      <c r="A587" s="42"/>
      <c r="B587" s="134"/>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5.75" customHeight="1">
      <c r="A588" s="42"/>
      <c r="B588" s="134"/>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5.75" customHeight="1">
      <c r="A589" s="42"/>
      <c r="B589" s="134"/>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5.75" customHeight="1">
      <c r="A590" s="42"/>
      <c r="B590" s="134"/>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5.75" customHeight="1">
      <c r="A591" s="42"/>
      <c r="B591" s="134"/>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5.75" customHeight="1">
      <c r="A592" s="42"/>
      <c r="B592" s="134"/>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5.75" customHeight="1">
      <c r="A593" s="42"/>
      <c r="B593" s="134"/>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5.75" customHeight="1">
      <c r="A594" s="42"/>
      <c r="B594" s="134"/>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5.75" customHeight="1">
      <c r="A595" s="42"/>
      <c r="B595" s="134"/>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5.75" customHeight="1">
      <c r="A596" s="42"/>
      <c r="B596" s="134"/>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5.75" customHeight="1">
      <c r="A597" s="42"/>
      <c r="B597" s="134"/>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5.75" customHeight="1">
      <c r="A598" s="42"/>
      <c r="B598" s="134"/>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5.75" customHeight="1">
      <c r="A599" s="42"/>
      <c r="B599" s="134"/>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5.75" customHeight="1">
      <c r="A600" s="42"/>
      <c r="B600" s="134"/>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5.75" customHeight="1">
      <c r="A601" s="42"/>
      <c r="B601" s="134"/>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5.75" customHeight="1">
      <c r="A602" s="42"/>
      <c r="B602" s="134"/>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5.75" customHeight="1">
      <c r="A603" s="42"/>
      <c r="B603" s="134"/>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5.75" customHeight="1">
      <c r="A604" s="42"/>
      <c r="B604" s="134"/>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5.75" customHeight="1">
      <c r="A605" s="42"/>
      <c r="B605" s="134"/>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5.75" customHeight="1">
      <c r="A606" s="42"/>
      <c r="B606" s="134"/>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5.75" customHeight="1">
      <c r="A607" s="42"/>
      <c r="B607" s="134"/>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5.75" customHeight="1">
      <c r="A608" s="42"/>
      <c r="B608" s="134"/>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5.75" customHeight="1">
      <c r="A609" s="42"/>
      <c r="B609" s="134"/>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5.75" customHeight="1">
      <c r="A610" s="42"/>
      <c r="B610" s="134"/>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5.75" customHeight="1">
      <c r="A611" s="42"/>
      <c r="B611" s="134"/>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5.75" customHeight="1">
      <c r="A612" s="42"/>
      <c r="B612" s="134"/>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5.75" customHeight="1">
      <c r="A613" s="42"/>
      <c r="B613" s="134"/>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5.75" customHeight="1">
      <c r="A614" s="42"/>
      <c r="B614" s="134"/>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5.75" customHeight="1">
      <c r="A615" s="42"/>
      <c r="B615" s="134"/>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5.75" customHeight="1">
      <c r="A616" s="42"/>
      <c r="B616" s="134"/>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5.75" customHeight="1">
      <c r="A617" s="42"/>
      <c r="B617" s="134"/>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5.75" customHeight="1">
      <c r="A618" s="42"/>
      <c r="B618" s="134"/>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5.75" customHeight="1">
      <c r="A619" s="42"/>
      <c r="B619" s="134"/>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5.75" customHeight="1">
      <c r="A620" s="42"/>
      <c r="B620" s="134"/>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5.75" customHeight="1">
      <c r="A621" s="42"/>
      <c r="B621" s="134"/>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5.75" customHeight="1">
      <c r="A622" s="42"/>
      <c r="B622" s="134"/>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5.75" customHeight="1">
      <c r="A623" s="42"/>
      <c r="B623" s="134"/>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5.75" customHeight="1">
      <c r="A624" s="42"/>
      <c r="B624" s="134"/>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5.75" customHeight="1">
      <c r="A625" s="42"/>
      <c r="B625" s="134"/>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5.75" customHeight="1">
      <c r="A626" s="42"/>
      <c r="B626" s="134"/>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5.75" customHeight="1">
      <c r="A627" s="42"/>
      <c r="B627" s="134"/>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5.75" customHeight="1">
      <c r="A628" s="42"/>
      <c r="B628" s="134"/>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5.75" customHeight="1">
      <c r="A629" s="42"/>
      <c r="B629" s="134"/>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5.75" customHeight="1">
      <c r="A630" s="42"/>
      <c r="B630" s="134"/>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5.75" customHeight="1">
      <c r="A631" s="42"/>
      <c r="B631" s="134"/>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5.75" customHeight="1">
      <c r="A632" s="42"/>
      <c r="B632" s="134"/>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5.75" customHeight="1">
      <c r="A633" s="42"/>
      <c r="B633" s="134"/>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5.75" customHeight="1">
      <c r="A634" s="42"/>
      <c r="B634" s="134"/>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5.75" customHeight="1">
      <c r="A635" s="42"/>
      <c r="B635" s="134"/>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5.75" customHeight="1">
      <c r="A636" s="42"/>
      <c r="B636" s="134"/>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5.75" customHeight="1">
      <c r="A637" s="42"/>
      <c r="B637" s="134"/>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5.75" customHeight="1">
      <c r="A638" s="42"/>
      <c r="B638" s="134"/>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5.75" customHeight="1">
      <c r="A639" s="42"/>
      <c r="B639" s="134"/>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5.75" customHeight="1">
      <c r="A640" s="42"/>
      <c r="B640" s="134"/>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5.75" customHeight="1">
      <c r="A641" s="42"/>
      <c r="B641" s="134"/>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5.75" customHeight="1">
      <c r="A642" s="42"/>
      <c r="B642" s="134"/>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5.75" customHeight="1">
      <c r="A643" s="42"/>
      <c r="B643" s="134"/>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5.75" customHeight="1">
      <c r="A644" s="42"/>
      <c r="B644" s="134"/>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5.75" customHeight="1">
      <c r="A645" s="42"/>
      <c r="B645" s="134"/>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5.75" customHeight="1">
      <c r="A646" s="42"/>
      <c r="B646" s="134"/>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5.75" customHeight="1">
      <c r="A647" s="42"/>
      <c r="B647" s="134"/>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5.75" customHeight="1">
      <c r="A648" s="42"/>
      <c r="B648" s="134"/>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5.75" customHeight="1">
      <c r="A649" s="42"/>
      <c r="B649" s="134"/>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5.75" customHeight="1">
      <c r="A650" s="42"/>
      <c r="B650" s="134"/>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5.75" customHeight="1">
      <c r="A651" s="42"/>
      <c r="B651" s="134"/>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5.75" customHeight="1">
      <c r="A652" s="42"/>
      <c r="B652" s="134"/>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5.75" customHeight="1">
      <c r="A653" s="42"/>
      <c r="B653" s="134"/>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5.75" customHeight="1">
      <c r="A654" s="42"/>
      <c r="B654" s="134"/>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5.75" customHeight="1">
      <c r="A655" s="42"/>
      <c r="B655" s="134"/>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5.75" customHeight="1">
      <c r="A656" s="42"/>
      <c r="B656" s="134"/>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5.75" customHeight="1">
      <c r="A657" s="42"/>
      <c r="B657" s="134"/>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5.75" customHeight="1">
      <c r="A658" s="42"/>
      <c r="B658" s="134"/>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5.75" customHeight="1">
      <c r="A659" s="42"/>
      <c r="B659" s="134"/>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5.75" customHeight="1">
      <c r="A660" s="42"/>
      <c r="B660" s="134"/>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5.75" customHeight="1">
      <c r="A661" s="42"/>
      <c r="B661" s="134"/>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5.75" customHeight="1">
      <c r="A662" s="42"/>
      <c r="B662" s="134"/>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5.75" customHeight="1">
      <c r="A663" s="42"/>
      <c r="B663" s="134"/>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5.75" customHeight="1">
      <c r="A664" s="42"/>
      <c r="B664" s="134"/>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5.75" customHeight="1">
      <c r="A665" s="42"/>
      <c r="B665" s="134"/>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5.75" customHeight="1">
      <c r="A666" s="42"/>
      <c r="B666" s="134"/>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5.75" customHeight="1">
      <c r="A667" s="42"/>
      <c r="B667" s="134"/>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5.75" customHeight="1">
      <c r="A668" s="42"/>
      <c r="B668" s="134"/>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5.75" customHeight="1">
      <c r="A669" s="42"/>
      <c r="B669" s="134"/>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5.75" customHeight="1">
      <c r="A670" s="42"/>
      <c r="B670" s="134"/>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5.75" customHeight="1">
      <c r="A671" s="42"/>
      <c r="B671" s="134"/>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5.75" customHeight="1">
      <c r="A672" s="42"/>
      <c r="B672" s="134"/>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5.75" customHeight="1">
      <c r="A673" s="42"/>
      <c r="B673" s="134"/>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5.75" customHeight="1">
      <c r="A674" s="42"/>
      <c r="B674" s="134"/>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5.75" customHeight="1">
      <c r="A675" s="42"/>
      <c r="B675" s="134"/>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5.75" customHeight="1">
      <c r="A676" s="42"/>
      <c r="B676" s="134"/>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5.75" customHeight="1">
      <c r="A677" s="42"/>
      <c r="B677" s="134"/>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5.75" customHeight="1">
      <c r="A678" s="42"/>
      <c r="B678" s="134"/>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5.75" customHeight="1">
      <c r="A679" s="42"/>
      <c r="B679" s="134"/>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5.75" customHeight="1">
      <c r="A680" s="42"/>
      <c r="B680" s="134"/>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5.75" customHeight="1">
      <c r="A681" s="42"/>
      <c r="B681" s="134"/>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5.75" customHeight="1">
      <c r="A682" s="42"/>
      <c r="B682" s="134"/>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5.75" customHeight="1">
      <c r="A683" s="42"/>
      <c r="B683" s="134"/>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5.75" customHeight="1">
      <c r="A684" s="42"/>
      <c r="B684" s="134"/>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5.75" customHeight="1">
      <c r="A685" s="42"/>
      <c r="B685" s="134"/>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5.75" customHeight="1">
      <c r="A686" s="42"/>
      <c r="B686" s="134"/>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5.75" customHeight="1">
      <c r="A687" s="42"/>
      <c r="B687" s="134"/>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5.75" customHeight="1">
      <c r="A688" s="42"/>
      <c r="B688" s="134"/>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5.75" customHeight="1">
      <c r="A689" s="42"/>
      <c r="B689" s="134"/>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5.75" customHeight="1">
      <c r="A690" s="42"/>
      <c r="B690" s="134"/>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5.75" customHeight="1">
      <c r="A691" s="42"/>
      <c r="B691" s="134"/>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5.75" customHeight="1">
      <c r="A692" s="42"/>
      <c r="B692" s="134"/>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5.75" customHeight="1">
      <c r="A693" s="42"/>
      <c r="B693" s="134"/>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5.75" customHeight="1">
      <c r="A694" s="42"/>
      <c r="B694" s="134"/>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5.75" customHeight="1">
      <c r="A695" s="42"/>
      <c r="B695" s="134"/>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5.75" customHeight="1">
      <c r="A696" s="42"/>
      <c r="B696" s="134"/>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5.75" customHeight="1">
      <c r="A697" s="42"/>
      <c r="B697" s="134"/>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5.75" customHeight="1">
      <c r="A698" s="42"/>
      <c r="B698" s="134"/>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5.75" customHeight="1">
      <c r="A699" s="42"/>
      <c r="B699" s="134"/>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5.75" customHeight="1">
      <c r="A700" s="42"/>
      <c r="B700" s="134"/>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5.75" customHeight="1">
      <c r="A701" s="42"/>
      <c r="B701" s="134"/>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5.75" customHeight="1">
      <c r="A702" s="42"/>
      <c r="B702" s="134"/>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5.75" customHeight="1">
      <c r="A703" s="42"/>
      <c r="B703" s="134"/>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5.75" customHeight="1">
      <c r="A704" s="42"/>
      <c r="B704" s="134"/>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5.75" customHeight="1">
      <c r="A705" s="42"/>
      <c r="B705" s="134"/>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5.75" customHeight="1">
      <c r="A706" s="42"/>
      <c r="B706" s="134"/>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5.75" customHeight="1">
      <c r="A707" s="42"/>
      <c r="B707" s="134"/>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5.75" customHeight="1">
      <c r="A708" s="42"/>
      <c r="B708" s="134"/>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5.75" customHeight="1">
      <c r="A709" s="42"/>
      <c r="B709" s="134"/>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5.75" customHeight="1">
      <c r="A710" s="42"/>
      <c r="B710" s="134"/>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5.75" customHeight="1">
      <c r="A711" s="42"/>
      <c r="B711" s="134"/>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5.75" customHeight="1">
      <c r="A712" s="42"/>
      <c r="B712" s="134"/>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5.75" customHeight="1">
      <c r="A713" s="42"/>
      <c r="B713" s="134"/>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5.75" customHeight="1">
      <c r="A714" s="42"/>
      <c r="B714" s="134"/>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5.75" customHeight="1">
      <c r="A715" s="42"/>
      <c r="B715" s="134"/>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5.75" customHeight="1">
      <c r="A716" s="42"/>
      <c r="B716" s="134"/>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5.75" customHeight="1">
      <c r="A717" s="42"/>
      <c r="B717" s="134"/>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5.75" customHeight="1">
      <c r="A718" s="42"/>
      <c r="B718" s="134"/>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5.75" customHeight="1">
      <c r="A719" s="42"/>
      <c r="B719" s="134"/>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5.75" customHeight="1">
      <c r="A720" s="42"/>
      <c r="B720" s="134"/>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5.75" customHeight="1">
      <c r="A721" s="42"/>
      <c r="B721" s="134"/>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5.75" customHeight="1">
      <c r="A722" s="42"/>
      <c r="B722" s="134"/>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5.75" customHeight="1">
      <c r="A723" s="42"/>
      <c r="B723" s="134"/>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5.75" customHeight="1">
      <c r="A724" s="42"/>
      <c r="B724" s="134"/>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5.75" customHeight="1">
      <c r="A725" s="42"/>
      <c r="B725" s="134"/>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5.75" customHeight="1">
      <c r="A726" s="42"/>
      <c r="B726" s="134"/>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5.75" customHeight="1">
      <c r="A727" s="42"/>
      <c r="B727" s="134"/>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5.75" customHeight="1">
      <c r="A728" s="42"/>
      <c r="B728" s="134"/>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5.75" customHeight="1">
      <c r="A729" s="42"/>
      <c r="B729" s="134"/>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5.75" customHeight="1">
      <c r="A730" s="42"/>
      <c r="B730" s="134"/>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5.75" customHeight="1">
      <c r="A731" s="42"/>
      <c r="B731" s="134"/>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5.75" customHeight="1">
      <c r="A732" s="42"/>
      <c r="B732" s="134"/>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5.75" customHeight="1">
      <c r="A733" s="42"/>
      <c r="B733" s="134"/>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5.75" customHeight="1">
      <c r="A734" s="42"/>
      <c r="B734" s="134"/>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5.75" customHeight="1">
      <c r="A735" s="42"/>
      <c r="B735" s="134"/>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5.75" customHeight="1">
      <c r="A736" s="42"/>
      <c r="B736" s="134"/>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5.75" customHeight="1">
      <c r="A737" s="42"/>
      <c r="B737" s="134"/>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5.75" customHeight="1">
      <c r="A738" s="42"/>
      <c r="B738" s="134"/>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5.75" customHeight="1">
      <c r="A739" s="42"/>
      <c r="B739" s="134"/>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5.75" customHeight="1">
      <c r="A740" s="42"/>
      <c r="B740" s="134"/>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5.75" customHeight="1">
      <c r="A741" s="42"/>
      <c r="B741" s="134"/>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5.75" customHeight="1">
      <c r="A742" s="42"/>
      <c r="B742" s="134"/>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5.75" customHeight="1">
      <c r="A743" s="42"/>
      <c r="B743" s="134"/>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5.75" customHeight="1">
      <c r="A744" s="42"/>
      <c r="B744" s="134"/>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5.75" customHeight="1">
      <c r="A745" s="42"/>
      <c r="B745" s="134"/>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5.75" customHeight="1">
      <c r="A746" s="42"/>
      <c r="B746" s="134"/>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5.75" customHeight="1">
      <c r="A747" s="42"/>
      <c r="B747" s="134"/>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5.75" customHeight="1">
      <c r="A748" s="42"/>
      <c r="B748" s="134"/>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5.75" customHeight="1">
      <c r="A749" s="42"/>
      <c r="B749" s="134"/>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5.75" customHeight="1">
      <c r="A750" s="42"/>
      <c r="B750" s="134"/>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5.75" customHeight="1">
      <c r="A751" s="42"/>
      <c r="B751" s="134"/>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5.75" customHeight="1">
      <c r="A752" s="42"/>
      <c r="B752" s="134"/>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5.75" customHeight="1">
      <c r="A753" s="42"/>
      <c r="B753" s="134"/>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5.75" customHeight="1">
      <c r="A754" s="42"/>
      <c r="B754" s="134"/>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5.75" customHeight="1">
      <c r="A755" s="42"/>
      <c r="B755" s="134"/>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5.75" customHeight="1">
      <c r="A756" s="42"/>
      <c r="B756" s="134"/>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5.75" customHeight="1">
      <c r="A757" s="42"/>
      <c r="B757" s="134"/>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5.75" customHeight="1">
      <c r="A758" s="42"/>
      <c r="B758" s="134"/>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5.75" customHeight="1">
      <c r="A759" s="42"/>
      <c r="B759" s="134"/>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5.75" customHeight="1">
      <c r="A760" s="42"/>
      <c r="B760" s="134"/>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5.75" customHeight="1">
      <c r="A761" s="42"/>
      <c r="B761" s="134"/>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5.75" customHeight="1">
      <c r="A762" s="42"/>
      <c r="B762" s="134"/>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5.75" customHeight="1">
      <c r="A763" s="42"/>
      <c r="B763" s="134"/>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5.75" customHeight="1">
      <c r="A764" s="42"/>
      <c r="B764" s="134"/>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5.75" customHeight="1">
      <c r="A765" s="42"/>
      <c r="B765" s="134"/>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5.75" customHeight="1">
      <c r="A766" s="42"/>
      <c r="B766" s="134"/>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5.75" customHeight="1">
      <c r="A767" s="42"/>
      <c r="B767" s="134"/>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5.75" customHeight="1">
      <c r="A768" s="42"/>
      <c r="B768" s="134"/>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5.75" customHeight="1">
      <c r="A769" s="42"/>
      <c r="B769" s="134"/>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5.75" customHeight="1">
      <c r="A770" s="42"/>
      <c r="B770" s="134"/>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5.75" customHeight="1">
      <c r="A771" s="42"/>
      <c r="B771" s="134"/>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5.75" customHeight="1">
      <c r="A772" s="42"/>
      <c r="B772" s="134"/>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5.75" customHeight="1">
      <c r="A773" s="42"/>
      <c r="B773" s="134"/>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5.75" customHeight="1">
      <c r="A774" s="42"/>
      <c r="B774" s="134"/>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5.75" customHeight="1">
      <c r="A775" s="42"/>
      <c r="B775" s="134"/>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5.75" customHeight="1">
      <c r="A776" s="42"/>
      <c r="B776" s="134"/>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5.75" customHeight="1">
      <c r="A777" s="42"/>
      <c r="B777" s="134"/>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5.75" customHeight="1">
      <c r="A778" s="42"/>
      <c r="B778" s="134"/>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5.75" customHeight="1">
      <c r="A779" s="42"/>
      <c r="B779" s="134"/>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5.75" customHeight="1">
      <c r="A780" s="42"/>
      <c r="B780" s="134"/>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5.75" customHeight="1">
      <c r="A781" s="42"/>
      <c r="B781" s="134"/>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5.75" customHeight="1">
      <c r="A782" s="42"/>
      <c r="B782" s="134"/>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5.75" customHeight="1">
      <c r="A783" s="42"/>
      <c r="B783" s="134"/>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5.75" customHeight="1">
      <c r="A784" s="42"/>
      <c r="B784" s="134"/>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5.75" customHeight="1">
      <c r="A785" s="42"/>
      <c r="B785" s="134"/>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5.75" customHeight="1">
      <c r="A786" s="42"/>
      <c r="B786" s="134"/>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5.75" customHeight="1">
      <c r="A787" s="42"/>
      <c r="B787" s="134"/>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5.75" customHeight="1">
      <c r="A788" s="42"/>
      <c r="B788" s="134"/>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5.75" customHeight="1">
      <c r="A789" s="42"/>
      <c r="B789" s="134"/>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5.75" customHeight="1">
      <c r="A790" s="42"/>
      <c r="B790" s="134"/>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5.75" customHeight="1">
      <c r="A791" s="42"/>
      <c r="B791" s="134"/>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5.75" customHeight="1">
      <c r="A792" s="42"/>
      <c r="B792" s="134"/>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5.75" customHeight="1">
      <c r="A793" s="42"/>
      <c r="B793" s="134"/>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5.75" customHeight="1">
      <c r="A794" s="42"/>
      <c r="B794" s="134"/>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5.75" customHeight="1">
      <c r="A795" s="42"/>
      <c r="B795" s="134"/>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5.75" customHeight="1">
      <c r="A796" s="42"/>
      <c r="B796" s="134"/>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5.75" customHeight="1">
      <c r="A797" s="42"/>
      <c r="B797" s="134"/>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5.75" customHeight="1">
      <c r="A798" s="42"/>
      <c r="B798" s="134"/>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5.75" customHeight="1">
      <c r="A799" s="42"/>
      <c r="B799" s="134"/>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5.75" customHeight="1">
      <c r="A800" s="42"/>
      <c r="B800" s="134"/>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5.75" customHeight="1">
      <c r="A801" s="42"/>
      <c r="B801" s="134"/>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5.75" customHeight="1">
      <c r="A802" s="42"/>
      <c r="B802" s="134"/>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5.75" customHeight="1">
      <c r="A803" s="42"/>
      <c r="B803" s="134"/>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5.75" customHeight="1">
      <c r="A804" s="42"/>
      <c r="B804" s="134"/>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5.75" customHeight="1">
      <c r="A805" s="42"/>
      <c r="B805" s="134"/>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5.75" customHeight="1">
      <c r="A806" s="42"/>
      <c r="B806" s="134"/>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5.75" customHeight="1">
      <c r="A807" s="42"/>
      <c r="B807" s="134"/>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5.75" customHeight="1">
      <c r="A808" s="42"/>
      <c r="B808" s="134"/>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5.75" customHeight="1">
      <c r="A809" s="42"/>
      <c r="B809" s="134"/>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5.75" customHeight="1">
      <c r="A810" s="42"/>
      <c r="B810" s="134"/>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5.75" customHeight="1">
      <c r="A811" s="42"/>
      <c r="B811" s="134"/>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5.75" customHeight="1">
      <c r="A812" s="42"/>
      <c r="B812" s="134"/>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5.75" customHeight="1">
      <c r="A813" s="42"/>
      <c r="B813" s="134"/>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5.75" customHeight="1">
      <c r="A814" s="42"/>
      <c r="B814" s="134"/>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5.75" customHeight="1">
      <c r="A815" s="42"/>
      <c r="B815" s="134"/>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5.75" customHeight="1">
      <c r="A816" s="42"/>
      <c r="B816" s="134"/>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5.75" customHeight="1">
      <c r="A817" s="42"/>
      <c r="B817" s="134"/>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5.75" customHeight="1">
      <c r="A818" s="42"/>
      <c r="B818" s="134"/>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5.75" customHeight="1">
      <c r="A819" s="42"/>
      <c r="B819" s="134"/>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5.75" customHeight="1">
      <c r="A820" s="42"/>
      <c r="B820" s="134"/>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5.75" customHeight="1">
      <c r="A821" s="42"/>
      <c r="B821" s="134"/>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5.75" customHeight="1">
      <c r="A822" s="42"/>
      <c r="B822" s="134"/>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5.75" customHeight="1">
      <c r="A823" s="42"/>
      <c r="B823" s="134"/>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5.75" customHeight="1">
      <c r="A824" s="42"/>
      <c r="B824" s="134"/>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5.75" customHeight="1">
      <c r="A825" s="42"/>
      <c r="B825" s="134"/>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5.75" customHeight="1">
      <c r="A826" s="42"/>
      <c r="B826" s="134"/>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5.75" customHeight="1">
      <c r="A827" s="42"/>
      <c r="B827" s="134"/>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5.75" customHeight="1">
      <c r="A828" s="42"/>
      <c r="B828" s="134"/>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5.75" customHeight="1">
      <c r="A829" s="42"/>
      <c r="B829" s="134"/>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5.75" customHeight="1">
      <c r="A830" s="42"/>
      <c r="B830" s="134"/>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5.75" customHeight="1">
      <c r="A831" s="42"/>
      <c r="B831" s="134"/>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5.75" customHeight="1">
      <c r="A832" s="42"/>
      <c r="B832" s="134"/>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5.75" customHeight="1">
      <c r="A833" s="42"/>
      <c r="B833" s="134"/>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5.75" customHeight="1">
      <c r="A834" s="42"/>
      <c r="B834" s="134"/>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5.75" customHeight="1">
      <c r="A835" s="42"/>
      <c r="B835" s="134"/>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5.75" customHeight="1">
      <c r="A836" s="42"/>
      <c r="B836" s="134"/>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5.75" customHeight="1">
      <c r="A837" s="42"/>
      <c r="B837" s="134"/>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5.75" customHeight="1">
      <c r="A838" s="42"/>
      <c r="B838" s="134"/>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5.75" customHeight="1">
      <c r="A839" s="42"/>
      <c r="B839" s="134"/>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5.75" customHeight="1">
      <c r="A840" s="42"/>
      <c r="B840" s="134"/>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5.75" customHeight="1">
      <c r="A841" s="42"/>
      <c r="B841" s="134"/>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5.75" customHeight="1">
      <c r="A842" s="42"/>
      <c r="B842" s="134"/>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5.75" customHeight="1">
      <c r="A843" s="42"/>
      <c r="B843" s="134"/>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5.75" customHeight="1">
      <c r="A844" s="42"/>
      <c r="B844" s="134"/>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5.75" customHeight="1">
      <c r="A845" s="42"/>
      <c r="B845" s="134"/>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5.75" customHeight="1">
      <c r="A846" s="42"/>
      <c r="B846" s="134"/>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5.75" customHeight="1">
      <c r="A847" s="42"/>
      <c r="B847" s="134"/>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5.75" customHeight="1">
      <c r="A848" s="42"/>
      <c r="B848" s="134"/>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5.75" customHeight="1">
      <c r="A849" s="42"/>
      <c r="B849" s="134"/>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5.75" customHeight="1">
      <c r="A850" s="42"/>
      <c r="B850" s="134"/>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5.75" customHeight="1">
      <c r="A851" s="42"/>
      <c r="B851" s="134"/>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5.75" customHeight="1">
      <c r="A852" s="42"/>
      <c r="B852" s="134"/>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5.75" customHeight="1">
      <c r="A853" s="42"/>
      <c r="B853" s="134"/>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5.75" customHeight="1">
      <c r="A854" s="42"/>
      <c r="B854" s="134"/>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5.75" customHeight="1">
      <c r="A855" s="42"/>
      <c r="B855" s="134"/>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5.75" customHeight="1">
      <c r="A856" s="42"/>
      <c r="B856" s="134"/>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5.75" customHeight="1">
      <c r="A857" s="42"/>
      <c r="B857" s="134"/>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5.75" customHeight="1">
      <c r="A858" s="42"/>
      <c r="B858" s="134"/>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5.75" customHeight="1">
      <c r="A859" s="42"/>
      <c r="B859" s="134"/>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5.75" customHeight="1">
      <c r="A860" s="42"/>
      <c r="B860" s="134"/>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5.75" customHeight="1">
      <c r="A861" s="42"/>
      <c r="B861" s="134"/>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5.75" customHeight="1">
      <c r="A862" s="42"/>
      <c r="B862" s="134"/>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5.75" customHeight="1">
      <c r="A863" s="42"/>
      <c r="B863" s="134"/>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5.75" customHeight="1">
      <c r="A864" s="42"/>
      <c r="B864" s="134"/>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5.75" customHeight="1">
      <c r="A865" s="42"/>
      <c r="B865" s="134"/>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5.75" customHeight="1">
      <c r="A866" s="42"/>
      <c r="B866" s="134"/>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5.75" customHeight="1">
      <c r="A867" s="42"/>
      <c r="B867" s="134"/>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5.75" customHeight="1">
      <c r="A868" s="42"/>
      <c r="B868" s="134"/>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5.75" customHeight="1">
      <c r="A869" s="42"/>
      <c r="B869" s="134"/>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5.75" customHeight="1">
      <c r="A870" s="42"/>
      <c r="B870" s="134"/>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5.75" customHeight="1">
      <c r="A871" s="42"/>
      <c r="B871" s="134"/>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5.75" customHeight="1">
      <c r="A872" s="42"/>
      <c r="B872" s="134"/>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5.75" customHeight="1">
      <c r="A873" s="42"/>
      <c r="B873" s="134"/>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5.75" customHeight="1">
      <c r="A874" s="42"/>
      <c r="B874" s="134"/>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5.75" customHeight="1">
      <c r="A875" s="42"/>
      <c r="B875" s="134"/>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5.75" customHeight="1">
      <c r="A876" s="42"/>
      <c r="B876" s="134"/>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5.75" customHeight="1">
      <c r="A877" s="42"/>
      <c r="B877" s="134"/>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5.75" customHeight="1">
      <c r="A878" s="42"/>
      <c r="B878" s="134"/>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5.75" customHeight="1">
      <c r="A879" s="42"/>
      <c r="B879" s="134"/>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5.75" customHeight="1">
      <c r="A880" s="42"/>
      <c r="B880" s="134"/>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5.75" customHeight="1">
      <c r="A881" s="42"/>
      <c r="B881" s="134"/>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5.75" customHeight="1">
      <c r="A882" s="42"/>
      <c r="B882" s="134"/>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5.75" customHeight="1">
      <c r="A883" s="42"/>
      <c r="B883" s="134"/>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5.75" customHeight="1">
      <c r="A884" s="42"/>
      <c r="B884" s="134"/>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5.75" customHeight="1">
      <c r="A885" s="42"/>
      <c r="B885" s="134"/>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5.75" customHeight="1">
      <c r="A886" s="42"/>
      <c r="B886" s="134"/>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5.75" customHeight="1">
      <c r="A887" s="42"/>
      <c r="B887" s="134"/>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5.75" customHeight="1">
      <c r="A888" s="42"/>
      <c r="B888" s="134"/>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5.75" customHeight="1">
      <c r="A889" s="42"/>
      <c r="B889" s="134"/>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5.75" customHeight="1">
      <c r="A890" s="42"/>
      <c r="B890" s="134"/>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5.75" customHeight="1">
      <c r="A891" s="42"/>
      <c r="B891" s="134"/>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5.75" customHeight="1">
      <c r="A892" s="42"/>
      <c r="B892" s="134"/>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5.75" customHeight="1">
      <c r="A893" s="42"/>
      <c r="B893" s="134"/>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5.75" customHeight="1">
      <c r="A894" s="42"/>
      <c r="B894" s="134"/>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5.75" customHeight="1">
      <c r="A895" s="42"/>
      <c r="B895" s="134"/>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5.75" customHeight="1">
      <c r="A896" s="42"/>
      <c r="B896" s="134"/>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5.75" customHeight="1">
      <c r="A897" s="42"/>
      <c r="B897" s="134"/>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5.75" customHeight="1">
      <c r="A898" s="42"/>
      <c r="B898" s="134"/>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5.75" customHeight="1">
      <c r="A899" s="42"/>
      <c r="B899" s="134"/>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5.75" customHeight="1">
      <c r="A900" s="42"/>
      <c r="B900" s="134"/>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5.75" customHeight="1">
      <c r="A901" s="42"/>
      <c r="B901" s="134"/>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5.75" customHeight="1">
      <c r="A902" s="42"/>
      <c r="B902" s="134"/>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5.75" customHeight="1">
      <c r="A903" s="42"/>
      <c r="B903" s="134"/>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5.75" customHeight="1">
      <c r="A904" s="42"/>
      <c r="B904" s="134"/>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5.75" customHeight="1">
      <c r="A905" s="42"/>
      <c r="B905" s="134"/>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5.75" customHeight="1">
      <c r="A906" s="42"/>
      <c r="B906" s="134"/>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5.75" customHeight="1">
      <c r="A907" s="42"/>
      <c r="B907" s="134"/>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5.75" customHeight="1">
      <c r="A908" s="42"/>
      <c r="B908" s="134"/>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5.75" customHeight="1">
      <c r="A909" s="42"/>
      <c r="B909" s="134"/>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5.75" customHeight="1">
      <c r="A910" s="42"/>
      <c r="B910" s="134"/>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5.75" customHeight="1">
      <c r="A911" s="42"/>
      <c r="B911" s="134"/>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5.75" customHeight="1">
      <c r="A912" s="42"/>
      <c r="B912" s="134"/>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5.75" customHeight="1">
      <c r="A913" s="42"/>
      <c r="B913" s="134"/>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5.75" customHeight="1">
      <c r="A914" s="42"/>
      <c r="B914" s="134"/>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5.75" customHeight="1">
      <c r="A915" s="42"/>
      <c r="B915" s="134"/>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5.75" customHeight="1">
      <c r="A916" s="42"/>
      <c r="B916" s="134"/>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5.75" customHeight="1">
      <c r="A917" s="42"/>
      <c r="B917" s="134"/>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5.75" customHeight="1">
      <c r="A918" s="42"/>
      <c r="B918" s="134"/>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5.75" customHeight="1">
      <c r="A919" s="42"/>
      <c r="B919" s="134"/>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5.75" customHeight="1">
      <c r="A920" s="42"/>
      <c r="B920" s="134"/>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5.75" customHeight="1">
      <c r="A921" s="42"/>
      <c r="B921" s="134"/>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5.75" customHeight="1">
      <c r="A922" s="42"/>
      <c r="B922" s="134"/>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5.75" customHeight="1">
      <c r="A923" s="42"/>
      <c r="B923" s="134"/>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5.75" customHeight="1">
      <c r="A924" s="42"/>
      <c r="B924" s="134"/>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5.75" customHeight="1">
      <c r="A925" s="42"/>
      <c r="B925" s="134"/>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5.75" customHeight="1">
      <c r="A926" s="42"/>
      <c r="B926" s="134"/>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5.75" customHeight="1">
      <c r="A927" s="42"/>
      <c r="B927" s="134"/>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5.75" customHeight="1">
      <c r="A928" s="42"/>
      <c r="B928" s="134"/>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5.75" customHeight="1">
      <c r="A929" s="42"/>
      <c r="B929" s="134"/>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5.75" customHeight="1">
      <c r="A930" s="42"/>
      <c r="B930" s="134"/>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5.75" customHeight="1">
      <c r="A931" s="42"/>
      <c r="B931" s="134"/>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5.75" customHeight="1">
      <c r="A932" s="42"/>
      <c r="B932" s="134"/>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5.75" customHeight="1">
      <c r="A933" s="42"/>
      <c r="B933" s="134"/>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5.75" customHeight="1">
      <c r="A934" s="42"/>
      <c r="B934" s="134"/>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5.75" customHeight="1">
      <c r="A935" s="42"/>
      <c r="B935" s="134"/>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5.75" customHeight="1">
      <c r="A936" s="42"/>
      <c r="B936" s="134"/>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5.75" customHeight="1">
      <c r="A937" s="42"/>
      <c r="B937" s="134"/>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5.75" customHeight="1">
      <c r="A938" s="42"/>
      <c r="B938" s="134"/>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5.75" customHeight="1">
      <c r="A939" s="42"/>
      <c r="B939" s="134"/>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5.75" customHeight="1">
      <c r="A940" s="42"/>
      <c r="B940" s="134"/>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5.75" customHeight="1">
      <c r="A941" s="42"/>
      <c r="B941" s="134"/>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5.75" customHeight="1">
      <c r="A942" s="42"/>
      <c r="B942" s="134"/>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5.75" customHeight="1">
      <c r="A943" s="42"/>
      <c r="B943" s="134"/>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5.75" customHeight="1">
      <c r="A944" s="42"/>
      <c r="B944" s="134"/>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5.75" customHeight="1">
      <c r="A945" s="42"/>
      <c r="B945" s="134"/>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5.75" customHeight="1">
      <c r="A946" s="42"/>
      <c r="B946" s="134"/>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5.75" customHeight="1">
      <c r="A947" s="42"/>
      <c r="B947" s="134"/>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5.75" customHeight="1">
      <c r="A948" s="42"/>
      <c r="B948" s="134"/>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5.75" customHeight="1">
      <c r="A949" s="42"/>
      <c r="B949" s="134"/>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5.75" customHeight="1">
      <c r="A950" s="42"/>
      <c r="B950" s="134"/>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5.75" customHeight="1">
      <c r="A951" s="42"/>
      <c r="B951" s="134"/>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5.75" customHeight="1">
      <c r="A952" s="42"/>
      <c r="B952" s="134"/>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5.75" customHeight="1">
      <c r="A953" s="42"/>
      <c r="B953" s="134"/>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5.75" customHeight="1">
      <c r="A954" s="42"/>
      <c r="B954" s="134"/>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5.75" customHeight="1">
      <c r="A955" s="42"/>
      <c r="B955" s="134"/>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5.75" customHeight="1">
      <c r="A956" s="42"/>
      <c r="B956" s="134"/>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5.75" customHeight="1">
      <c r="A957" s="42"/>
      <c r="B957" s="134"/>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5.75" customHeight="1">
      <c r="A958" s="42"/>
      <c r="B958" s="134"/>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5.75" customHeight="1">
      <c r="A959" s="42"/>
      <c r="B959" s="134"/>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5.75" customHeight="1">
      <c r="A960" s="42"/>
      <c r="B960" s="134"/>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5.75" customHeight="1">
      <c r="A961" s="42"/>
      <c r="B961" s="134"/>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5.75" customHeight="1">
      <c r="A962" s="42"/>
      <c r="B962" s="134"/>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5.75" customHeight="1">
      <c r="A963" s="42"/>
      <c r="B963" s="134"/>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5.75" customHeight="1">
      <c r="A964" s="42"/>
      <c r="B964" s="134"/>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5.75" customHeight="1">
      <c r="A965" s="42"/>
      <c r="B965" s="134"/>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5.75" customHeight="1">
      <c r="A966" s="42"/>
      <c r="B966" s="134"/>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5.75" customHeight="1">
      <c r="A967" s="42"/>
      <c r="B967" s="134"/>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5.75" customHeight="1">
      <c r="A968" s="42"/>
      <c r="B968" s="134"/>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5.75" customHeight="1">
      <c r="A969" s="42"/>
      <c r="B969" s="134"/>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5.75" customHeight="1">
      <c r="A970" s="42"/>
      <c r="B970" s="134"/>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5.75" customHeight="1">
      <c r="A971" s="42"/>
      <c r="B971" s="134"/>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5.75" customHeight="1">
      <c r="A972" s="42"/>
      <c r="B972" s="134"/>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5.75" customHeight="1">
      <c r="A973" s="42"/>
      <c r="B973" s="134"/>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5.75" customHeight="1">
      <c r="A974" s="42"/>
      <c r="B974" s="134"/>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5.75" customHeight="1">
      <c r="A975" s="42"/>
      <c r="B975" s="134"/>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5.75" customHeight="1">
      <c r="A976" s="42"/>
      <c r="B976" s="134"/>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5.75" customHeight="1">
      <c r="A977" s="42"/>
      <c r="B977" s="134"/>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5.75" customHeight="1">
      <c r="A978" s="42"/>
      <c r="B978" s="134"/>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5.75" customHeight="1">
      <c r="A979" s="42"/>
      <c r="B979" s="134"/>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5.75" customHeight="1">
      <c r="A980" s="42"/>
      <c r="B980" s="134"/>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5.75" customHeight="1">
      <c r="A981" s="42"/>
      <c r="B981" s="134"/>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5.75" customHeight="1">
      <c r="A982" s="42"/>
      <c r="B982" s="134"/>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5.75" customHeight="1">
      <c r="A983" s="42"/>
      <c r="B983" s="134"/>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5.75" customHeight="1">
      <c r="A984" s="42"/>
      <c r="B984" s="134"/>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5.75" customHeight="1">
      <c r="A985" s="42"/>
      <c r="B985" s="134"/>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5.75" customHeight="1">
      <c r="A986" s="42"/>
      <c r="B986" s="134"/>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5.75" customHeight="1">
      <c r="A987" s="42"/>
      <c r="B987" s="134"/>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5.75" customHeight="1">
      <c r="A988" s="42"/>
      <c r="B988" s="134"/>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5.75" customHeight="1">
      <c r="A989" s="42"/>
      <c r="B989" s="134"/>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5.75" customHeight="1">
      <c r="A990" s="42"/>
      <c r="B990" s="134"/>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5.75" customHeight="1">
      <c r="A991" s="42"/>
      <c r="B991" s="134"/>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5.75" customHeight="1">
      <c r="A992" s="42"/>
      <c r="B992" s="134"/>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5.75" customHeight="1">
      <c r="A993" s="42"/>
      <c r="B993" s="134"/>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5.75" customHeight="1">
      <c r="A994" s="42"/>
      <c r="B994" s="134"/>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5.75" customHeight="1">
      <c r="A995" s="42"/>
      <c r="B995" s="134"/>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5.75" customHeight="1">
      <c r="A996" s="42"/>
      <c r="B996" s="134"/>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5.75" customHeight="1">
      <c r="A997" s="42"/>
      <c r="B997" s="134"/>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5.75" customHeight="1">
      <c r="A998" s="42"/>
      <c r="B998" s="134"/>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5.75" customHeight="1">
      <c r="A999" s="42"/>
      <c r="B999" s="134"/>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5.75" customHeight="1">
      <c r="A1000" s="42"/>
      <c r="B1000" s="134"/>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row r="1001" spans="1:26" ht="15.75" customHeight="1">
      <c r="A1001" s="42"/>
      <c r="B1001" s="134"/>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row>
    <row r="1002" spans="1:26" ht="15.75" customHeight="1">
      <c r="A1002" s="42"/>
      <c r="B1002" s="134"/>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row>
    <row r="1003" spans="1:26" ht="15.75" customHeight="1">
      <c r="A1003" s="42"/>
      <c r="B1003" s="134"/>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row>
    <row r="1004" spans="1:26" ht="15.75" customHeight="1">
      <c r="A1004" s="42"/>
      <c r="B1004" s="134"/>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c r="Z1004" s="42"/>
    </row>
    <row r="1005" spans="1:26" ht="15.75" customHeight="1">
      <c r="A1005" s="42"/>
      <c r="B1005" s="134"/>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row>
    <row r="1006" spans="1:26" ht="15.75" customHeight="1">
      <c r="A1006" s="42"/>
      <c r="B1006" s="134"/>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row>
    <row r="1007" spans="1:26" ht="15.75" customHeight="1">
      <c r="A1007" s="42"/>
      <c r="B1007" s="134"/>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row>
    <row r="1008" spans="1:26" ht="15.75" customHeight="1">
      <c r="A1008" s="42"/>
      <c r="B1008" s="134"/>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c r="Z1008" s="42"/>
    </row>
    <row r="1009" spans="1:26" ht="15.75" customHeight="1">
      <c r="A1009" s="42"/>
      <c r="B1009" s="134"/>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c r="Z1009" s="42"/>
    </row>
    <row r="1010" spans="1:26" ht="15.75" customHeight="1">
      <c r="A1010" s="42"/>
      <c r="B1010" s="134"/>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c r="Z1010" s="42"/>
    </row>
    <row r="1011" spans="1:26" ht="15.75" customHeight="1">
      <c r="A1011" s="42"/>
      <c r="B1011" s="134"/>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c r="Z1011" s="42"/>
    </row>
    <row r="1012" spans="1:26" ht="15.75" customHeight="1">
      <c r="A1012" s="42"/>
      <c r="B1012" s="134"/>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c r="Z1012" s="42"/>
    </row>
    <row r="1013" spans="1:26" ht="15.75" customHeight="1">
      <c r="A1013" s="42"/>
      <c r="B1013" s="134"/>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c r="Z1013" s="42"/>
    </row>
    <row r="1014" spans="1:26" ht="15.75" customHeight="1">
      <c r="A1014" s="42"/>
      <c r="B1014" s="134"/>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c r="Z1014" s="42"/>
    </row>
    <row r="1015" spans="1:26" ht="15.75" customHeight="1">
      <c r="A1015" s="42"/>
      <c r="B1015" s="134"/>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c r="Z1015" s="42"/>
    </row>
    <row r="1016" spans="1:26" ht="15.75" customHeight="1">
      <c r="A1016" s="42"/>
      <c r="B1016" s="134"/>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c r="Z1016" s="42"/>
    </row>
    <row r="1017" spans="1:26" ht="15.75" customHeight="1">
      <c r="A1017" s="42"/>
      <c r="B1017" s="134"/>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c r="Z1017" s="42"/>
    </row>
    <row r="1018" spans="1:26" ht="15.75" customHeight="1">
      <c r="A1018" s="42"/>
      <c r="B1018" s="134"/>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row>
    <row r="1019" spans="1:26" ht="15.75" customHeight="1">
      <c r="A1019" s="42"/>
      <c r="B1019" s="134"/>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c r="Z1019" s="42"/>
    </row>
    <row r="1020" spans="1:26" ht="15.75" customHeight="1">
      <c r="A1020" s="42"/>
      <c r="B1020" s="134"/>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c r="Z1020" s="42"/>
    </row>
    <row r="1021" spans="1:26" ht="15.75" customHeight="1">
      <c r="A1021" s="42"/>
      <c r="B1021" s="134"/>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c r="Z1021" s="42"/>
    </row>
    <row r="1022" spans="1:26" ht="15.75" customHeight="1">
      <c r="A1022" s="42"/>
      <c r="B1022" s="134"/>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row>
    <row r="1023" spans="1:26" ht="15.75" customHeight="1">
      <c r="A1023" s="42"/>
      <c r="B1023" s="134"/>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c r="Z1023" s="42"/>
    </row>
    <row r="1024" spans="1:26" ht="15.75" customHeight="1">
      <c r="A1024" s="42"/>
      <c r="B1024" s="134"/>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c r="Z1024" s="42"/>
    </row>
    <row r="1025" spans="1:26" ht="15.75" customHeight="1">
      <c r="A1025" s="42"/>
      <c r="B1025" s="134"/>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c r="Z1025" s="42"/>
    </row>
    <row r="1026" spans="1:26" ht="15.75" customHeight="1">
      <c r="A1026" s="42"/>
      <c r="B1026" s="134"/>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c r="Z1026" s="42"/>
    </row>
    <row r="1027" spans="1:26" ht="15.75" customHeight="1">
      <c r="A1027" s="42"/>
      <c r="B1027" s="134"/>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c r="Z1027" s="42"/>
    </row>
    <row r="1028" spans="1:26" ht="15.75" customHeight="1">
      <c r="A1028" s="42"/>
      <c r="B1028" s="134"/>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c r="Z1028" s="42"/>
    </row>
    <row r="1029" spans="1:26" ht="15.75" customHeight="1">
      <c r="A1029" s="42"/>
      <c r="B1029" s="134"/>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c r="Z1029" s="42"/>
    </row>
    <row r="1030" spans="1:26" ht="15.75" customHeight="1">
      <c r="A1030" s="42"/>
      <c r="B1030" s="134"/>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c r="Z1030" s="42"/>
    </row>
    <row r="1031" spans="1:26" ht="15.75" customHeight="1">
      <c r="A1031" s="42"/>
      <c r="B1031" s="134"/>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c r="Z1031" s="42"/>
    </row>
    <row r="1032" spans="1:26" ht="15.75" customHeight="1">
      <c r="A1032" s="42"/>
      <c r="B1032" s="134"/>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c r="Z1032" s="42"/>
    </row>
    <row r="1033" spans="1:26" ht="15.75" customHeight="1">
      <c r="A1033" s="42"/>
      <c r="B1033" s="134"/>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c r="Z1033" s="42"/>
    </row>
    <row r="1034" spans="1:26" ht="15.75" customHeight="1">
      <c r="A1034" s="42"/>
      <c r="B1034" s="134"/>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c r="Z1034" s="42"/>
    </row>
    <row r="1035" spans="1:26" ht="15.75" customHeight="1">
      <c r="A1035" s="42"/>
      <c r="B1035" s="134"/>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c r="Z1035" s="42"/>
    </row>
    <row r="1036" spans="1:26" ht="15.75" customHeight="1">
      <c r="A1036" s="42"/>
      <c r="B1036" s="134"/>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c r="Z1036" s="42"/>
    </row>
    <row r="1037" spans="1:26" ht="15.75" customHeight="1">
      <c r="A1037" s="42"/>
      <c r="B1037" s="134"/>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c r="Z1037" s="42"/>
    </row>
    <row r="1038" spans="1:26" ht="15.75" customHeight="1">
      <c r="A1038" s="42"/>
      <c r="B1038" s="134"/>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row>
    <row r="1039" spans="1:26" ht="15.75" customHeight="1">
      <c r="A1039" s="42"/>
      <c r="B1039" s="134"/>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c r="Z1039" s="42"/>
    </row>
    <row r="1040" spans="1:26" ht="15.75" customHeight="1">
      <c r="A1040" s="42"/>
      <c r="B1040" s="134"/>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c r="Z1040" s="42"/>
    </row>
    <row r="1041" spans="1:26" ht="15.75" customHeight="1">
      <c r="A1041" s="42"/>
      <c r="B1041" s="134"/>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c r="Z1041" s="42"/>
    </row>
    <row r="1042" spans="1:26" ht="15.75" customHeight="1">
      <c r="A1042" s="42"/>
      <c r="B1042" s="134"/>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c r="Z1042" s="42"/>
    </row>
    <row r="1043" spans="1:26" ht="15.75" customHeight="1">
      <c r="A1043" s="42"/>
      <c r="B1043" s="134"/>
      <c r="C1043" s="42"/>
      <c r="D1043" s="42"/>
      <c r="E1043" s="42"/>
      <c r="F1043" s="42"/>
      <c r="G1043" s="42"/>
      <c r="H1043" s="42"/>
      <c r="I1043" s="42"/>
      <c r="J1043" s="42"/>
      <c r="K1043" s="42"/>
      <c r="L1043" s="42"/>
      <c r="M1043" s="42"/>
      <c r="N1043" s="42"/>
      <c r="O1043" s="42"/>
      <c r="P1043" s="42"/>
      <c r="Q1043" s="42"/>
      <c r="R1043" s="42"/>
      <c r="S1043" s="42"/>
      <c r="T1043" s="42"/>
      <c r="U1043" s="42"/>
      <c r="V1043" s="42"/>
      <c r="W1043" s="42"/>
      <c r="X1043" s="42"/>
      <c r="Y1043" s="42"/>
      <c r="Z1043" s="42"/>
    </row>
    <row r="1044" spans="1:26" ht="15.75" customHeight="1">
      <c r="A1044" s="42"/>
      <c r="B1044" s="134"/>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c r="Z1044" s="42"/>
    </row>
    <row r="1045" spans="1:26" ht="15.75" customHeight="1">
      <c r="A1045" s="42"/>
      <c r="B1045" s="134"/>
      <c r="C1045" s="42"/>
      <c r="D1045" s="42"/>
      <c r="E1045" s="42"/>
      <c r="F1045" s="42"/>
      <c r="G1045" s="42"/>
      <c r="H1045" s="42"/>
      <c r="I1045" s="42"/>
      <c r="J1045" s="42"/>
      <c r="K1045" s="42"/>
      <c r="L1045" s="42"/>
      <c r="M1045" s="42"/>
      <c r="N1045" s="42"/>
      <c r="O1045" s="42"/>
      <c r="P1045" s="42"/>
      <c r="Q1045" s="42"/>
      <c r="R1045" s="42"/>
      <c r="S1045" s="42"/>
      <c r="T1045" s="42"/>
      <c r="U1045" s="42"/>
      <c r="V1045" s="42"/>
      <c r="W1045" s="42"/>
      <c r="X1045" s="42"/>
      <c r="Y1045" s="42"/>
      <c r="Z1045" s="42"/>
    </row>
    <row r="1046" spans="1:26" ht="15.75" customHeight="1">
      <c r="A1046" s="42"/>
      <c r="B1046" s="134"/>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row>
    <row r="1047" spans="1:26" ht="15.75" customHeight="1">
      <c r="A1047" s="42"/>
      <c r="B1047" s="134"/>
      <c r="C1047" s="42"/>
      <c r="D1047" s="42"/>
      <c r="E1047" s="42"/>
      <c r="F1047" s="42"/>
      <c r="G1047" s="42"/>
      <c r="H1047" s="42"/>
      <c r="I1047" s="42"/>
      <c r="J1047" s="42"/>
      <c r="K1047" s="42"/>
      <c r="L1047" s="42"/>
      <c r="M1047" s="42"/>
      <c r="N1047" s="42"/>
      <c r="O1047" s="42"/>
      <c r="P1047" s="42"/>
      <c r="Q1047" s="42"/>
      <c r="R1047" s="42"/>
      <c r="S1047" s="42"/>
      <c r="T1047" s="42"/>
      <c r="U1047" s="42"/>
      <c r="V1047" s="42"/>
      <c r="W1047" s="42"/>
      <c r="X1047" s="42"/>
      <c r="Y1047" s="42"/>
      <c r="Z1047" s="42"/>
    </row>
    <row r="1048" spans="1:26" ht="15.75" customHeight="1">
      <c r="A1048" s="42"/>
      <c r="B1048" s="134"/>
      <c r="C1048" s="42"/>
      <c r="D1048" s="42"/>
      <c r="E1048" s="42"/>
      <c r="F1048" s="42"/>
      <c r="G1048" s="42"/>
      <c r="H1048" s="42"/>
      <c r="I1048" s="42"/>
      <c r="J1048" s="42"/>
      <c r="K1048" s="42"/>
      <c r="L1048" s="42"/>
      <c r="M1048" s="42"/>
      <c r="N1048" s="42"/>
      <c r="O1048" s="42"/>
      <c r="P1048" s="42"/>
      <c r="Q1048" s="42"/>
      <c r="R1048" s="42"/>
      <c r="S1048" s="42"/>
      <c r="T1048" s="42"/>
      <c r="U1048" s="42"/>
      <c r="V1048" s="42"/>
      <c r="W1048" s="42"/>
      <c r="X1048" s="42"/>
      <c r="Y1048" s="42"/>
      <c r="Z1048" s="42"/>
    </row>
    <row r="1049" spans="1:26" ht="15.75" customHeight="1">
      <c r="A1049" s="42"/>
      <c r="B1049" s="134"/>
      <c r="C1049" s="42"/>
      <c r="D1049" s="42"/>
      <c r="E1049" s="42"/>
      <c r="F1049" s="42"/>
      <c r="G1049" s="42"/>
      <c r="H1049" s="42"/>
      <c r="I1049" s="42"/>
      <c r="J1049" s="42"/>
      <c r="K1049" s="42"/>
      <c r="L1049" s="42"/>
      <c r="M1049" s="42"/>
      <c r="N1049" s="42"/>
      <c r="O1049" s="42"/>
      <c r="P1049" s="42"/>
      <c r="Q1049" s="42"/>
      <c r="R1049" s="42"/>
      <c r="S1049" s="42"/>
      <c r="T1049" s="42"/>
      <c r="U1049" s="42"/>
      <c r="V1049" s="42"/>
      <c r="W1049" s="42"/>
      <c r="X1049" s="42"/>
      <c r="Y1049" s="42"/>
      <c r="Z1049" s="42"/>
    </row>
    <row r="1050" spans="1:26" ht="15.75" customHeight="1">
      <c r="A1050" s="42"/>
      <c r="B1050" s="134"/>
      <c r="C1050" s="42"/>
      <c r="D1050" s="42"/>
      <c r="E1050" s="42"/>
      <c r="F1050" s="42"/>
      <c r="G1050" s="42"/>
      <c r="H1050" s="42"/>
      <c r="I1050" s="42"/>
      <c r="J1050" s="42"/>
      <c r="K1050" s="42"/>
      <c r="L1050" s="42"/>
      <c r="M1050" s="42"/>
      <c r="N1050" s="42"/>
      <c r="O1050" s="42"/>
      <c r="P1050" s="42"/>
      <c r="Q1050" s="42"/>
      <c r="R1050" s="42"/>
      <c r="S1050" s="42"/>
      <c r="T1050" s="42"/>
      <c r="U1050" s="42"/>
      <c r="V1050" s="42"/>
      <c r="W1050" s="42"/>
      <c r="X1050" s="42"/>
      <c r="Y1050" s="42"/>
      <c r="Z1050" s="42"/>
    </row>
    <row r="1051" spans="1:26" ht="15.75" customHeight="1">
      <c r="A1051" s="42"/>
      <c r="B1051" s="134"/>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c r="Z1051" s="42"/>
    </row>
    <row r="1052" spans="1:26" ht="15.75" customHeight="1">
      <c r="A1052" s="42"/>
      <c r="B1052" s="134"/>
      <c r="C1052" s="42"/>
      <c r="D1052" s="42"/>
      <c r="E1052" s="42"/>
      <c r="F1052" s="42"/>
      <c r="G1052" s="42"/>
      <c r="H1052" s="42"/>
      <c r="I1052" s="42"/>
      <c r="J1052" s="42"/>
      <c r="K1052" s="42"/>
      <c r="L1052" s="42"/>
      <c r="M1052" s="42"/>
      <c r="N1052" s="42"/>
      <c r="O1052" s="42"/>
      <c r="P1052" s="42"/>
      <c r="Q1052" s="42"/>
      <c r="R1052" s="42"/>
      <c r="S1052" s="42"/>
      <c r="T1052" s="42"/>
      <c r="U1052" s="42"/>
      <c r="V1052" s="42"/>
      <c r="W1052" s="42"/>
      <c r="X1052" s="42"/>
      <c r="Y1052" s="42"/>
      <c r="Z1052" s="42"/>
    </row>
    <row r="1053" spans="1:26" ht="15.75" customHeight="1">
      <c r="A1053" s="42"/>
      <c r="B1053" s="134"/>
      <c r="C1053" s="42"/>
      <c r="D1053" s="42"/>
      <c r="E1053" s="42"/>
      <c r="F1053" s="42"/>
      <c r="G1053" s="42"/>
      <c r="H1053" s="42"/>
      <c r="I1053" s="42"/>
      <c r="J1053" s="42"/>
      <c r="K1053" s="42"/>
      <c r="L1053" s="42"/>
      <c r="M1053" s="42"/>
      <c r="N1053" s="42"/>
      <c r="O1053" s="42"/>
      <c r="P1053" s="42"/>
      <c r="Q1053" s="42"/>
      <c r="R1053" s="42"/>
      <c r="S1053" s="42"/>
      <c r="T1053" s="42"/>
      <c r="U1053" s="42"/>
      <c r="V1053" s="42"/>
      <c r="W1053" s="42"/>
      <c r="X1053" s="42"/>
      <c r="Y1053" s="42"/>
      <c r="Z1053" s="42"/>
    </row>
    <row r="1054" spans="1:26" ht="15.75" customHeight="1">
      <c r="A1054" s="42"/>
      <c r="B1054" s="134"/>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c r="Z1054" s="42"/>
    </row>
    <row r="1055" spans="1:26" ht="15.75" customHeight="1">
      <c r="A1055" s="42"/>
      <c r="B1055" s="134"/>
      <c r="C1055" s="42"/>
      <c r="D1055" s="42"/>
      <c r="E1055" s="42"/>
      <c r="F1055" s="42"/>
      <c r="G1055" s="42"/>
      <c r="H1055" s="42"/>
      <c r="I1055" s="42"/>
      <c r="J1055" s="42"/>
      <c r="K1055" s="42"/>
      <c r="L1055" s="42"/>
      <c r="M1055" s="42"/>
      <c r="N1055" s="42"/>
      <c r="O1055" s="42"/>
      <c r="P1055" s="42"/>
      <c r="Q1055" s="42"/>
      <c r="R1055" s="42"/>
      <c r="S1055" s="42"/>
      <c r="T1055" s="42"/>
      <c r="U1055" s="42"/>
      <c r="V1055" s="42"/>
      <c r="W1055" s="42"/>
      <c r="X1055" s="42"/>
      <c r="Y1055" s="42"/>
      <c r="Z1055" s="42"/>
    </row>
    <row r="1056" spans="1:26" ht="15.75" customHeight="1">
      <c r="A1056" s="42"/>
      <c r="B1056" s="134"/>
      <c r="C1056" s="42"/>
      <c r="D1056" s="42"/>
      <c r="E1056" s="42"/>
      <c r="F1056" s="42"/>
      <c r="G1056" s="42"/>
      <c r="H1056" s="42"/>
      <c r="I1056" s="42"/>
      <c r="J1056" s="42"/>
      <c r="K1056" s="42"/>
      <c r="L1056" s="42"/>
      <c r="M1056" s="42"/>
      <c r="N1056" s="42"/>
      <c r="O1056" s="42"/>
      <c r="P1056" s="42"/>
      <c r="Q1056" s="42"/>
      <c r="R1056" s="42"/>
      <c r="S1056" s="42"/>
      <c r="T1056" s="42"/>
      <c r="U1056" s="42"/>
      <c r="V1056" s="42"/>
      <c r="W1056" s="42"/>
      <c r="X1056" s="42"/>
      <c r="Y1056" s="42"/>
      <c r="Z1056" s="42"/>
    </row>
    <row r="1057" spans="1:26" ht="15.75" customHeight="1">
      <c r="A1057" s="42"/>
      <c r="B1057" s="134"/>
      <c r="C1057" s="42"/>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c r="Z1057" s="42"/>
    </row>
    <row r="1058" spans="1:26" ht="15.75" customHeight="1">
      <c r="A1058" s="42"/>
      <c r="B1058" s="134"/>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c r="Z1058" s="42"/>
    </row>
    <row r="1059" spans="1:26" ht="15.75" customHeight="1">
      <c r="A1059" s="42"/>
      <c r="B1059" s="134"/>
      <c r="C1059" s="42"/>
      <c r="D1059" s="42"/>
      <c r="E1059" s="42"/>
      <c r="F1059" s="42"/>
      <c r="G1059" s="42"/>
      <c r="H1059" s="42"/>
      <c r="I1059" s="42"/>
      <c r="J1059" s="42"/>
      <c r="K1059" s="42"/>
      <c r="L1059" s="42"/>
      <c r="M1059" s="42"/>
      <c r="N1059" s="42"/>
      <c r="O1059" s="42"/>
      <c r="P1059" s="42"/>
      <c r="Q1059" s="42"/>
      <c r="R1059" s="42"/>
      <c r="S1059" s="42"/>
      <c r="T1059" s="42"/>
      <c r="U1059" s="42"/>
      <c r="V1059" s="42"/>
      <c r="W1059" s="42"/>
      <c r="X1059" s="42"/>
      <c r="Y1059" s="42"/>
      <c r="Z1059" s="42"/>
    </row>
    <row r="1060" spans="1:26" ht="15.75" customHeight="1">
      <c r="A1060" s="42"/>
      <c r="B1060" s="134"/>
      <c r="C1060" s="42"/>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c r="Z1060" s="42"/>
    </row>
    <row r="1061" spans="1:26" ht="15.75" customHeight="1">
      <c r="A1061" s="42"/>
      <c r="B1061" s="134"/>
      <c r="C1061" s="42"/>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c r="Z1061" s="42"/>
    </row>
    <row r="1062" spans="1:26" ht="15.75" customHeight="1">
      <c r="A1062" s="42"/>
      <c r="B1062" s="134"/>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row>
    <row r="1063" spans="1:26" ht="15.75" customHeight="1">
      <c r="A1063" s="42"/>
      <c r="B1063" s="134"/>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c r="Z1063" s="42"/>
    </row>
    <row r="1064" spans="1:26" ht="15.75" customHeight="1">
      <c r="A1064" s="42"/>
      <c r="B1064" s="134"/>
      <c r="C1064" s="42"/>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c r="Z1064" s="42"/>
    </row>
    <row r="1065" spans="1:26" ht="15.75" customHeight="1">
      <c r="A1065" s="42"/>
      <c r="B1065" s="134"/>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c r="Z1065" s="42"/>
    </row>
    <row r="1066" spans="1:26" ht="15.75" customHeight="1">
      <c r="A1066" s="42"/>
      <c r="B1066" s="134"/>
      <c r="C1066" s="42"/>
      <c r="D1066" s="42"/>
      <c r="E1066" s="42"/>
      <c r="F1066" s="42"/>
      <c r="G1066" s="42"/>
      <c r="H1066" s="42"/>
      <c r="I1066" s="42"/>
      <c r="J1066" s="42"/>
      <c r="K1066" s="42"/>
      <c r="L1066" s="42"/>
      <c r="M1066" s="42"/>
      <c r="N1066" s="42"/>
      <c r="O1066" s="42"/>
      <c r="P1066" s="42"/>
      <c r="Q1066" s="42"/>
      <c r="R1066" s="42"/>
      <c r="S1066" s="42"/>
      <c r="T1066" s="42"/>
      <c r="U1066" s="42"/>
      <c r="V1066" s="42"/>
      <c r="W1066" s="42"/>
      <c r="X1066" s="42"/>
      <c r="Y1066" s="42"/>
      <c r="Z1066" s="42"/>
    </row>
    <row r="1067" spans="1:26" ht="15.75" customHeight="1">
      <c r="A1067" s="42"/>
      <c r="B1067" s="134"/>
      <c r="C1067" s="42"/>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c r="Z1067" s="42"/>
    </row>
    <row r="1068" spans="1:26" ht="15.75" customHeight="1">
      <c r="A1068" s="42"/>
      <c r="B1068" s="134"/>
      <c r="C1068" s="42"/>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c r="Z1068" s="42"/>
    </row>
    <row r="1069" spans="1:26" ht="15.75" customHeight="1">
      <c r="A1069" s="42"/>
      <c r="B1069" s="134"/>
      <c r="C1069" s="42"/>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c r="Z1069" s="42"/>
    </row>
    <row r="1070" spans="1:26" ht="15.75" customHeight="1">
      <c r="A1070" s="42"/>
      <c r="B1070" s="134"/>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c r="Z1070" s="42"/>
    </row>
    <row r="1071" spans="1:26" ht="15.75" customHeight="1">
      <c r="A1071" s="42"/>
      <c r="B1071" s="134"/>
      <c r="C1071" s="42"/>
      <c r="D1071" s="42"/>
      <c r="E1071" s="42"/>
      <c r="F1071" s="42"/>
      <c r="G1071" s="42"/>
      <c r="H1071" s="42"/>
      <c r="I1071" s="42"/>
      <c r="J1071" s="42"/>
      <c r="K1071" s="42"/>
      <c r="L1071" s="42"/>
      <c r="M1071" s="42"/>
      <c r="N1071" s="42"/>
      <c r="O1071" s="42"/>
      <c r="P1071" s="42"/>
      <c r="Q1071" s="42"/>
      <c r="R1071" s="42"/>
      <c r="S1071" s="42"/>
      <c r="T1071" s="42"/>
      <c r="U1071" s="42"/>
      <c r="V1071" s="42"/>
      <c r="W1071" s="42"/>
      <c r="X1071" s="42"/>
      <c r="Y1071" s="42"/>
      <c r="Z1071" s="42"/>
    </row>
    <row r="1072" spans="1:26" ht="15.75" customHeight="1">
      <c r="A1072" s="42"/>
      <c r="B1072" s="134"/>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c r="Z1072" s="42"/>
    </row>
    <row r="1073" spans="1:26" ht="15.75" customHeight="1">
      <c r="A1073" s="42"/>
      <c r="B1073" s="134"/>
      <c r="C1073" s="42"/>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c r="Z1073" s="42"/>
    </row>
    <row r="1074" spans="1:26" ht="15.75" customHeight="1">
      <c r="A1074" s="42"/>
      <c r="B1074" s="134"/>
      <c r="C1074" s="42"/>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c r="Z1074" s="42"/>
    </row>
    <row r="1075" spans="1:26" ht="15.75" customHeight="1">
      <c r="A1075" s="42"/>
      <c r="B1075" s="134"/>
      <c r="C1075" s="42"/>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c r="Z1075" s="42"/>
    </row>
    <row r="1076" spans="1:26" ht="15.75" customHeight="1">
      <c r="A1076" s="42"/>
      <c r="B1076" s="134"/>
      <c r="C1076" s="42"/>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c r="Z1076" s="42"/>
    </row>
    <row r="1077" spans="1:26" ht="15.75" customHeight="1">
      <c r="A1077" s="42"/>
      <c r="B1077" s="134"/>
      <c r="C1077" s="42"/>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row>
    <row r="1078" spans="1:26" ht="15.75" customHeight="1">
      <c r="A1078" s="42"/>
      <c r="B1078" s="134"/>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c r="Z1078" s="42"/>
    </row>
    <row r="1079" spans="1:26" ht="15.75" customHeight="1">
      <c r="A1079" s="42"/>
      <c r="B1079" s="134"/>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c r="Z1079" s="42"/>
    </row>
    <row r="1080" spans="1:26" ht="15.75" customHeight="1">
      <c r="A1080" s="42"/>
      <c r="B1080" s="134"/>
      <c r="C1080" s="42"/>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c r="Z1080" s="42"/>
    </row>
    <row r="1081" spans="1:26" ht="15.75" customHeight="1">
      <c r="A1081" s="42"/>
      <c r="B1081" s="134"/>
      <c r="C1081" s="42"/>
      <c r="D1081" s="42"/>
      <c r="E1081" s="42"/>
      <c r="F1081" s="42"/>
      <c r="G1081" s="42"/>
      <c r="H1081" s="42"/>
      <c r="I1081" s="42"/>
      <c r="J1081" s="42"/>
      <c r="K1081" s="42"/>
      <c r="L1081" s="42"/>
      <c r="M1081" s="42"/>
      <c r="N1081" s="42"/>
      <c r="O1081" s="42"/>
      <c r="P1081" s="42"/>
      <c r="Q1081" s="42"/>
      <c r="R1081" s="42"/>
      <c r="S1081" s="42"/>
      <c r="T1081" s="42"/>
      <c r="U1081" s="42"/>
      <c r="V1081" s="42"/>
      <c r="W1081" s="42"/>
      <c r="X1081" s="42"/>
      <c r="Y1081" s="42"/>
      <c r="Z1081" s="42"/>
    </row>
    <row r="1082" spans="1:26" ht="15.75" customHeight="1">
      <c r="A1082" s="42"/>
      <c r="B1082" s="134"/>
      <c r="C1082" s="42"/>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c r="Z1082" s="42"/>
    </row>
    <row r="1083" spans="1:26" ht="15.75" customHeight="1">
      <c r="A1083" s="42"/>
      <c r="B1083" s="134"/>
      <c r="C1083" s="42"/>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c r="Z1083" s="42"/>
    </row>
    <row r="1084" spans="1:26" ht="15.75" customHeight="1">
      <c r="A1084" s="42"/>
      <c r="B1084" s="134"/>
      <c r="C1084" s="42"/>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row>
    <row r="1085" spans="1:26" ht="15.75" customHeight="1">
      <c r="A1085" s="42"/>
      <c r="B1085" s="134"/>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row>
    <row r="1086" spans="1:26" ht="15.75" customHeight="1">
      <c r="A1086" s="42"/>
      <c r="B1086" s="134"/>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row>
    <row r="1087" spans="1:26" ht="15.75" customHeight="1">
      <c r="A1087" s="42"/>
      <c r="B1087" s="134"/>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row>
    <row r="1088" spans="1:26" ht="15.75" customHeight="1">
      <c r="A1088" s="42"/>
      <c r="B1088" s="134"/>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row>
    <row r="1089" spans="1:26" ht="15.75" customHeight="1">
      <c r="A1089" s="42"/>
      <c r="B1089" s="134"/>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row>
    <row r="1090" spans="1:26" ht="15.75" customHeight="1">
      <c r="A1090" s="42"/>
      <c r="B1090" s="134"/>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row>
    <row r="1091" spans="1:26" ht="15.75" customHeight="1">
      <c r="A1091" s="42"/>
      <c r="B1091" s="134"/>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row>
    <row r="1092" spans="1:26" ht="15.75" customHeight="1">
      <c r="A1092" s="42"/>
      <c r="B1092" s="134"/>
      <c r="C1092" s="42"/>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c r="Z1092" s="42"/>
    </row>
    <row r="1093" spans="1:26" ht="15.75" customHeight="1">
      <c r="A1093" s="42"/>
      <c r="B1093" s="134"/>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c r="Z1093" s="42"/>
    </row>
    <row r="1094" spans="1:26" ht="15.75" customHeight="1">
      <c r="A1094" s="42"/>
      <c r="B1094" s="134"/>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c r="Z1094" s="42"/>
    </row>
    <row r="1095" spans="1:26" ht="15.75" customHeight="1">
      <c r="A1095" s="42"/>
      <c r="B1095" s="134"/>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c r="Z1095" s="42"/>
    </row>
    <row r="1096" spans="1:26" ht="15.75" customHeight="1">
      <c r="A1096" s="42"/>
      <c r="B1096" s="134"/>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c r="Z1096" s="42"/>
    </row>
    <row r="1097" spans="1:26" ht="15.75" customHeight="1">
      <c r="A1097" s="42"/>
      <c r="B1097" s="134"/>
      <c r="C1097" s="42"/>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c r="Z1097" s="42"/>
    </row>
    <row r="1098" spans="1:26" ht="15.75" customHeight="1">
      <c r="A1098" s="42"/>
      <c r="B1098" s="134"/>
      <c r="C1098" s="42"/>
      <c r="D1098" s="42"/>
      <c r="E1098" s="42"/>
      <c r="F1098" s="42"/>
      <c r="G1098" s="42"/>
      <c r="H1098" s="42"/>
      <c r="I1098" s="42"/>
      <c r="J1098" s="42"/>
      <c r="K1098" s="42"/>
      <c r="L1098" s="42"/>
      <c r="M1098" s="42"/>
      <c r="N1098" s="42"/>
      <c r="O1098" s="42"/>
      <c r="P1098" s="42"/>
      <c r="Q1098" s="42"/>
      <c r="R1098" s="42"/>
      <c r="S1098" s="42"/>
      <c r="T1098" s="42"/>
      <c r="U1098" s="42"/>
      <c r="V1098" s="42"/>
      <c r="W1098" s="42"/>
      <c r="X1098" s="42"/>
      <c r="Y1098" s="42"/>
      <c r="Z1098" s="42"/>
    </row>
    <row r="1099" spans="1:26" ht="15.75" customHeight="1">
      <c r="A1099" s="42"/>
      <c r="B1099" s="134"/>
      <c r="C1099" s="42"/>
      <c r="D1099" s="42"/>
      <c r="E1099" s="42"/>
      <c r="F1099" s="42"/>
      <c r="G1099" s="42"/>
      <c r="H1099" s="42"/>
      <c r="I1099" s="42"/>
      <c r="J1099" s="42"/>
      <c r="K1099" s="42"/>
      <c r="L1099" s="42"/>
      <c r="M1099" s="42"/>
      <c r="N1099" s="42"/>
      <c r="O1099" s="42"/>
      <c r="P1099" s="42"/>
      <c r="Q1099" s="42"/>
      <c r="R1099" s="42"/>
      <c r="S1099" s="42"/>
      <c r="T1099" s="42"/>
      <c r="U1099" s="42"/>
      <c r="V1099" s="42"/>
      <c r="W1099" s="42"/>
      <c r="X1099" s="42"/>
      <c r="Y1099" s="42"/>
      <c r="Z1099" s="42"/>
    </row>
    <row r="1100" spans="1:26" ht="15.75" customHeight="1">
      <c r="A1100" s="42"/>
      <c r="B1100" s="134"/>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c r="Z1100" s="42"/>
    </row>
    <row r="1101" spans="1:26" ht="15.75" customHeight="1">
      <c r="A1101" s="42"/>
      <c r="B1101" s="134"/>
      <c r="C1101" s="42"/>
      <c r="D1101" s="42"/>
      <c r="E1101" s="42"/>
      <c r="F1101" s="42"/>
      <c r="G1101" s="42"/>
      <c r="H1101" s="42"/>
      <c r="I1101" s="42"/>
      <c r="J1101" s="42"/>
      <c r="K1101" s="42"/>
      <c r="L1101" s="42"/>
      <c r="M1101" s="42"/>
      <c r="N1101" s="42"/>
      <c r="O1101" s="42"/>
      <c r="P1101" s="42"/>
      <c r="Q1101" s="42"/>
      <c r="R1101" s="42"/>
      <c r="S1101" s="42"/>
      <c r="T1101" s="42"/>
      <c r="U1101" s="42"/>
      <c r="V1101" s="42"/>
      <c r="W1101" s="42"/>
      <c r="X1101" s="42"/>
      <c r="Y1101" s="42"/>
      <c r="Z1101" s="42"/>
    </row>
    <row r="1102" spans="1:26" ht="15.75" customHeight="1">
      <c r="A1102" s="42"/>
      <c r="B1102" s="134"/>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c r="Z1102" s="42"/>
    </row>
    <row r="1103" spans="1:26" ht="15.75" customHeight="1">
      <c r="A1103" s="42"/>
      <c r="B1103" s="134"/>
      <c r="C1103" s="42"/>
      <c r="D1103" s="42"/>
      <c r="E1103" s="42"/>
      <c r="F1103" s="42"/>
      <c r="G1103" s="42"/>
      <c r="H1103" s="42"/>
      <c r="I1103" s="42"/>
      <c r="J1103" s="42"/>
      <c r="K1103" s="42"/>
      <c r="L1103" s="42"/>
      <c r="M1103" s="42"/>
      <c r="N1103" s="42"/>
      <c r="O1103" s="42"/>
      <c r="P1103" s="42"/>
      <c r="Q1103" s="42"/>
      <c r="R1103" s="42"/>
      <c r="S1103" s="42"/>
      <c r="T1103" s="42"/>
      <c r="U1103" s="42"/>
      <c r="V1103" s="42"/>
      <c r="W1103" s="42"/>
      <c r="X1103" s="42"/>
      <c r="Y1103" s="42"/>
      <c r="Z1103" s="42"/>
    </row>
    <row r="1104" spans="1:26" ht="15.75" customHeight="1">
      <c r="A1104" s="42"/>
      <c r="B1104" s="134"/>
      <c r="C1104" s="42"/>
      <c r="D1104" s="42"/>
      <c r="E1104" s="42"/>
      <c r="F1104" s="42"/>
      <c r="G1104" s="42"/>
      <c r="H1104" s="42"/>
      <c r="I1104" s="42"/>
      <c r="J1104" s="42"/>
      <c r="K1104" s="42"/>
      <c r="L1104" s="42"/>
      <c r="M1104" s="42"/>
      <c r="N1104" s="42"/>
      <c r="O1104" s="42"/>
      <c r="P1104" s="42"/>
      <c r="Q1104" s="42"/>
      <c r="R1104" s="42"/>
      <c r="S1104" s="42"/>
      <c r="T1104" s="42"/>
      <c r="U1104" s="42"/>
      <c r="V1104" s="42"/>
      <c r="W1104" s="42"/>
      <c r="X1104" s="42"/>
      <c r="Y1104" s="42"/>
      <c r="Z1104" s="42"/>
    </row>
    <row r="1105" spans="1:26" ht="15.75" customHeight="1">
      <c r="A1105" s="42"/>
      <c r="B1105" s="134"/>
      <c r="C1105" s="42"/>
      <c r="D1105" s="42"/>
      <c r="E1105" s="42"/>
      <c r="F1105" s="42"/>
      <c r="G1105" s="42"/>
      <c r="H1105" s="42"/>
      <c r="I1105" s="42"/>
      <c r="J1105" s="42"/>
      <c r="K1105" s="42"/>
      <c r="L1105" s="42"/>
      <c r="M1105" s="42"/>
      <c r="N1105" s="42"/>
      <c r="O1105" s="42"/>
      <c r="P1105" s="42"/>
      <c r="Q1105" s="42"/>
      <c r="R1105" s="42"/>
      <c r="S1105" s="42"/>
      <c r="T1105" s="42"/>
      <c r="U1105" s="42"/>
      <c r="V1105" s="42"/>
      <c r="W1105" s="42"/>
      <c r="X1105" s="42"/>
      <c r="Y1105" s="42"/>
      <c r="Z1105" s="42"/>
    </row>
    <row r="1106" spans="1:26" ht="15.75" customHeight="1">
      <c r="A1106" s="42"/>
      <c r="B1106" s="134"/>
      <c r="C1106" s="42"/>
      <c r="D1106" s="42"/>
      <c r="E1106" s="42"/>
      <c r="F1106" s="42"/>
      <c r="G1106" s="42"/>
      <c r="H1106" s="42"/>
      <c r="I1106" s="42"/>
      <c r="J1106" s="42"/>
      <c r="K1106" s="42"/>
      <c r="L1106" s="42"/>
      <c r="M1106" s="42"/>
      <c r="N1106" s="42"/>
      <c r="O1106" s="42"/>
      <c r="P1106" s="42"/>
      <c r="Q1106" s="42"/>
      <c r="R1106" s="42"/>
      <c r="S1106" s="42"/>
      <c r="T1106" s="42"/>
      <c r="U1106" s="42"/>
      <c r="V1106" s="42"/>
      <c r="W1106" s="42"/>
      <c r="X1106" s="42"/>
      <c r="Y1106" s="42"/>
      <c r="Z1106" s="42"/>
    </row>
    <row r="1107" spans="1:26" ht="15.75" customHeight="1">
      <c r="A1107" s="42"/>
      <c r="B1107" s="134"/>
      <c r="C1107" s="42"/>
      <c r="D1107" s="42"/>
      <c r="E1107" s="42"/>
      <c r="F1107" s="42"/>
      <c r="G1107" s="42"/>
      <c r="H1107" s="42"/>
      <c r="I1107" s="42"/>
      <c r="J1107" s="42"/>
      <c r="K1107" s="42"/>
      <c r="L1107" s="42"/>
      <c r="M1107" s="42"/>
      <c r="N1107" s="42"/>
      <c r="O1107" s="42"/>
      <c r="P1107" s="42"/>
      <c r="Q1107" s="42"/>
      <c r="R1107" s="42"/>
      <c r="S1107" s="42"/>
      <c r="T1107" s="42"/>
      <c r="U1107" s="42"/>
      <c r="V1107" s="42"/>
      <c r="W1107" s="42"/>
      <c r="X1107" s="42"/>
      <c r="Y1107" s="42"/>
      <c r="Z1107" s="42"/>
    </row>
    <row r="1108" spans="1:26" ht="15.75" customHeight="1">
      <c r="A1108" s="42"/>
      <c r="B1108" s="134"/>
      <c r="C1108" s="42"/>
      <c r="D1108" s="42"/>
      <c r="E1108" s="42"/>
      <c r="F1108" s="42"/>
      <c r="G1108" s="42"/>
      <c r="H1108" s="42"/>
      <c r="I1108" s="42"/>
      <c r="J1108" s="42"/>
      <c r="K1108" s="42"/>
      <c r="L1108" s="42"/>
      <c r="M1108" s="42"/>
      <c r="N1108" s="42"/>
      <c r="O1108" s="42"/>
      <c r="P1108" s="42"/>
      <c r="Q1108" s="42"/>
      <c r="R1108" s="42"/>
      <c r="S1108" s="42"/>
      <c r="T1108" s="42"/>
      <c r="U1108" s="42"/>
      <c r="V1108" s="42"/>
      <c r="W1108" s="42"/>
      <c r="X1108" s="42"/>
      <c r="Y1108" s="42"/>
      <c r="Z1108" s="42"/>
    </row>
    <row r="1109" spans="1:26" ht="15.75" customHeight="1">
      <c r="A1109" s="42"/>
      <c r="B1109" s="134"/>
      <c r="C1109" s="42"/>
      <c r="D1109" s="42"/>
      <c r="E1109" s="42"/>
      <c r="F1109" s="42"/>
      <c r="G1109" s="42"/>
      <c r="H1109" s="42"/>
      <c r="I1109" s="42"/>
      <c r="J1109" s="42"/>
      <c r="K1109" s="42"/>
      <c r="L1109" s="42"/>
      <c r="M1109" s="42"/>
      <c r="N1109" s="42"/>
      <c r="O1109" s="42"/>
      <c r="P1109" s="42"/>
      <c r="Q1109" s="42"/>
      <c r="R1109" s="42"/>
      <c r="S1109" s="42"/>
      <c r="T1109" s="42"/>
      <c r="U1109" s="42"/>
      <c r="V1109" s="42"/>
      <c r="W1109" s="42"/>
      <c r="X1109" s="42"/>
      <c r="Y1109" s="42"/>
      <c r="Z1109" s="42"/>
    </row>
    <row r="1110" spans="1:26" ht="15.75" customHeight="1">
      <c r="A1110" s="42"/>
      <c r="B1110" s="134"/>
      <c r="C1110" s="42"/>
      <c r="D1110" s="42"/>
      <c r="E1110" s="42"/>
      <c r="F1110" s="42"/>
      <c r="G1110" s="42"/>
      <c r="H1110" s="42"/>
      <c r="I1110" s="42"/>
      <c r="J1110" s="42"/>
      <c r="K1110" s="42"/>
      <c r="L1110" s="42"/>
      <c r="M1110" s="42"/>
      <c r="N1110" s="42"/>
      <c r="O1110" s="42"/>
      <c r="P1110" s="42"/>
      <c r="Q1110" s="42"/>
      <c r="R1110" s="42"/>
      <c r="S1110" s="42"/>
      <c r="T1110" s="42"/>
      <c r="U1110" s="42"/>
      <c r="V1110" s="42"/>
      <c r="W1110" s="42"/>
      <c r="X1110" s="42"/>
      <c r="Y1110" s="42"/>
      <c r="Z1110" s="42"/>
    </row>
    <row r="1111" spans="1:26" ht="15.75" customHeight="1">
      <c r="A1111" s="42"/>
      <c r="B1111" s="134"/>
      <c r="C1111" s="42"/>
      <c r="D1111" s="42"/>
      <c r="E1111" s="42"/>
      <c r="F1111" s="42"/>
      <c r="G1111" s="42"/>
      <c r="H1111" s="42"/>
      <c r="I1111" s="42"/>
      <c r="J1111" s="42"/>
      <c r="K1111" s="42"/>
      <c r="L1111" s="42"/>
      <c r="M1111" s="42"/>
      <c r="N1111" s="42"/>
      <c r="O1111" s="42"/>
      <c r="P1111" s="42"/>
      <c r="Q1111" s="42"/>
      <c r="R1111" s="42"/>
      <c r="S1111" s="42"/>
      <c r="T1111" s="42"/>
      <c r="U1111" s="42"/>
      <c r="V1111" s="42"/>
      <c r="W1111" s="42"/>
      <c r="X1111" s="42"/>
      <c r="Y1111" s="42"/>
      <c r="Z1111" s="42"/>
    </row>
    <row r="1112" spans="1:26" ht="15.75" customHeight="1">
      <c r="A1112" s="42"/>
      <c r="B1112" s="134"/>
      <c r="C1112" s="42"/>
      <c r="D1112" s="42"/>
      <c r="E1112" s="42"/>
      <c r="F1112" s="42"/>
      <c r="G1112" s="42"/>
      <c r="H1112" s="42"/>
      <c r="I1112" s="42"/>
      <c r="J1112" s="42"/>
      <c r="K1112" s="42"/>
      <c r="L1112" s="42"/>
      <c r="M1112" s="42"/>
      <c r="N1112" s="42"/>
      <c r="O1112" s="42"/>
      <c r="P1112" s="42"/>
      <c r="Q1112" s="42"/>
      <c r="R1112" s="42"/>
      <c r="S1112" s="42"/>
      <c r="T1112" s="42"/>
      <c r="U1112" s="42"/>
      <c r="V1112" s="42"/>
      <c r="W1112" s="42"/>
      <c r="X1112" s="42"/>
      <c r="Y1112" s="42"/>
      <c r="Z1112" s="42"/>
    </row>
    <row r="1113" spans="1:26" ht="15.75" customHeight="1">
      <c r="A1113" s="42"/>
      <c r="B1113" s="134"/>
      <c r="C1113" s="42"/>
      <c r="D1113" s="42"/>
      <c r="E1113" s="42"/>
      <c r="F1113" s="42"/>
      <c r="G1113" s="42"/>
      <c r="H1113" s="42"/>
      <c r="I1113" s="42"/>
      <c r="J1113" s="42"/>
      <c r="K1113" s="42"/>
      <c r="L1113" s="42"/>
      <c r="M1113" s="42"/>
      <c r="N1113" s="42"/>
      <c r="O1113" s="42"/>
      <c r="P1113" s="42"/>
      <c r="Q1113" s="42"/>
      <c r="R1113" s="42"/>
      <c r="S1113" s="42"/>
      <c r="T1113" s="42"/>
      <c r="U1113" s="42"/>
      <c r="V1113" s="42"/>
      <c r="W1113" s="42"/>
      <c r="X1113" s="42"/>
      <c r="Y1113" s="42"/>
      <c r="Z1113" s="42"/>
    </row>
    <row r="1114" spans="1:26" ht="15.75" customHeight="1">
      <c r="A1114" s="42"/>
      <c r="B1114" s="134"/>
      <c r="C1114" s="42"/>
      <c r="D1114" s="42"/>
      <c r="E1114" s="42"/>
      <c r="F1114" s="42"/>
      <c r="G1114" s="42"/>
      <c r="H1114" s="42"/>
      <c r="I1114" s="42"/>
      <c r="J1114" s="42"/>
      <c r="K1114" s="42"/>
      <c r="L1114" s="42"/>
      <c r="M1114" s="42"/>
      <c r="N1114" s="42"/>
      <c r="O1114" s="42"/>
      <c r="P1114" s="42"/>
      <c r="Q1114" s="42"/>
      <c r="R1114" s="42"/>
      <c r="S1114" s="42"/>
      <c r="T1114" s="42"/>
      <c r="U1114" s="42"/>
      <c r="V1114" s="42"/>
      <c r="W1114" s="42"/>
      <c r="X1114" s="42"/>
      <c r="Y1114" s="42"/>
      <c r="Z1114" s="42"/>
    </row>
    <row r="1115" spans="1:26" ht="15.75" customHeight="1">
      <c r="A1115" s="42"/>
      <c r="B1115" s="134"/>
      <c r="C1115" s="42"/>
      <c r="D1115" s="42"/>
      <c r="E1115" s="42"/>
      <c r="F1115" s="42"/>
      <c r="G1115" s="42"/>
      <c r="H1115" s="42"/>
      <c r="I1115" s="42"/>
      <c r="J1115" s="42"/>
      <c r="K1115" s="42"/>
      <c r="L1115" s="42"/>
      <c r="M1115" s="42"/>
      <c r="N1115" s="42"/>
      <c r="O1115" s="42"/>
      <c r="P1115" s="42"/>
      <c r="Q1115" s="42"/>
      <c r="R1115" s="42"/>
      <c r="S1115" s="42"/>
      <c r="T1115" s="42"/>
      <c r="U1115" s="42"/>
      <c r="V1115" s="42"/>
      <c r="W1115" s="42"/>
      <c r="X1115" s="42"/>
      <c r="Y1115" s="42"/>
      <c r="Z1115" s="42"/>
    </row>
    <row r="1116" spans="1:26" ht="15.75" customHeight="1">
      <c r="A1116" s="42"/>
      <c r="B1116" s="134"/>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row>
    <row r="1117" spans="1:26" ht="15.75" customHeight="1">
      <c r="A1117" s="42"/>
      <c r="B1117" s="134"/>
      <c r="C1117" s="42"/>
      <c r="D1117" s="42"/>
      <c r="E1117" s="42"/>
      <c r="F1117" s="42"/>
      <c r="G1117" s="42"/>
      <c r="H1117" s="42"/>
      <c r="I1117" s="42"/>
      <c r="J1117" s="42"/>
      <c r="K1117" s="42"/>
      <c r="L1117" s="42"/>
      <c r="M1117" s="42"/>
      <c r="N1117" s="42"/>
      <c r="O1117" s="42"/>
      <c r="P1117" s="42"/>
      <c r="Q1117" s="42"/>
      <c r="R1117" s="42"/>
      <c r="S1117" s="42"/>
      <c r="T1117" s="42"/>
      <c r="U1117" s="42"/>
      <c r="V1117" s="42"/>
      <c r="W1117" s="42"/>
      <c r="X1117" s="42"/>
      <c r="Y1117" s="42"/>
      <c r="Z1117" s="42"/>
    </row>
    <row r="1118" spans="1:26" ht="15.75" customHeight="1">
      <c r="A1118" s="42"/>
      <c r="B1118" s="134"/>
      <c r="C1118" s="42"/>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c r="Z1118" s="42"/>
    </row>
    <row r="1119" spans="1:26" ht="15.75" customHeight="1">
      <c r="A1119" s="42"/>
      <c r="B1119" s="134"/>
      <c r="C1119" s="42"/>
      <c r="D1119" s="42"/>
      <c r="E1119" s="42"/>
      <c r="F1119" s="42"/>
      <c r="G1119" s="42"/>
      <c r="H1119" s="42"/>
      <c r="I1119" s="42"/>
      <c r="J1119" s="42"/>
      <c r="K1119" s="42"/>
      <c r="L1119" s="42"/>
      <c r="M1119" s="42"/>
      <c r="N1119" s="42"/>
      <c r="O1119" s="42"/>
      <c r="P1119" s="42"/>
      <c r="Q1119" s="42"/>
      <c r="R1119" s="42"/>
      <c r="S1119" s="42"/>
      <c r="T1119" s="42"/>
      <c r="U1119" s="42"/>
      <c r="V1119" s="42"/>
      <c r="W1119" s="42"/>
      <c r="X1119" s="42"/>
      <c r="Y1119" s="42"/>
      <c r="Z1119" s="42"/>
    </row>
    <row r="1120" spans="1:26" ht="15.75" customHeight="1">
      <c r="A1120" s="42"/>
      <c r="B1120" s="134"/>
      <c r="C1120" s="42"/>
      <c r="D1120" s="42"/>
      <c r="E1120" s="42"/>
      <c r="F1120" s="42"/>
      <c r="G1120" s="42"/>
      <c r="H1120" s="42"/>
      <c r="I1120" s="42"/>
      <c r="J1120" s="42"/>
      <c r="K1120" s="42"/>
      <c r="L1120" s="42"/>
      <c r="M1120" s="42"/>
      <c r="N1120" s="42"/>
      <c r="O1120" s="42"/>
      <c r="P1120" s="42"/>
      <c r="Q1120" s="42"/>
      <c r="R1120" s="42"/>
      <c r="S1120" s="42"/>
      <c r="T1120" s="42"/>
      <c r="U1120" s="42"/>
      <c r="V1120" s="42"/>
      <c r="W1120" s="42"/>
      <c r="X1120" s="42"/>
      <c r="Y1120" s="42"/>
      <c r="Z1120" s="42"/>
    </row>
    <row r="1121" spans="1:26" ht="15.75" customHeight="1">
      <c r="A1121" s="42"/>
      <c r="B1121" s="134"/>
      <c r="C1121" s="42"/>
      <c r="D1121" s="42"/>
      <c r="E1121" s="42"/>
      <c r="F1121" s="42"/>
      <c r="G1121" s="42"/>
      <c r="H1121" s="42"/>
      <c r="I1121" s="42"/>
      <c r="J1121" s="42"/>
      <c r="K1121" s="42"/>
      <c r="L1121" s="42"/>
      <c r="M1121" s="42"/>
      <c r="N1121" s="42"/>
      <c r="O1121" s="42"/>
      <c r="P1121" s="42"/>
      <c r="Q1121" s="42"/>
      <c r="R1121" s="42"/>
      <c r="S1121" s="42"/>
      <c r="T1121" s="42"/>
      <c r="U1121" s="42"/>
      <c r="V1121" s="42"/>
      <c r="W1121" s="42"/>
      <c r="X1121" s="42"/>
      <c r="Y1121" s="42"/>
      <c r="Z1121" s="42"/>
    </row>
    <row r="1122" spans="1:26" ht="15.75" customHeight="1">
      <c r="A1122" s="42"/>
      <c r="B1122" s="134"/>
      <c r="C1122" s="42"/>
      <c r="D1122" s="42"/>
      <c r="E1122" s="42"/>
      <c r="F1122" s="42"/>
      <c r="G1122" s="42"/>
      <c r="H1122" s="42"/>
      <c r="I1122" s="42"/>
      <c r="J1122" s="42"/>
      <c r="K1122" s="42"/>
      <c r="L1122" s="42"/>
      <c r="M1122" s="42"/>
      <c r="N1122" s="42"/>
      <c r="O1122" s="42"/>
      <c r="P1122" s="42"/>
      <c r="Q1122" s="42"/>
      <c r="R1122" s="42"/>
      <c r="S1122" s="42"/>
      <c r="T1122" s="42"/>
      <c r="U1122" s="42"/>
      <c r="V1122" s="42"/>
      <c r="W1122" s="42"/>
      <c r="X1122" s="42"/>
      <c r="Y1122" s="42"/>
      <c r="Z1122" s="42"/>
    </row>
    <row r="1123" spans="1:26" ht="15.75" customHeight="1">
      <c r="A1123" s="42"/>
      <c r="B1123" s="134"/>
      <c r="C1123" s="42"/>
      <c r="D1123" s="42"/>
      <c r="E1123" s="42"/>
      <c r="F1123" s="42"/>
      <c r="G1123" s="42"/>
      <c r="H1123" s="42"/>
      <c r="I1123" s="42"/>
      <c r="J1123" s="42"/>
      <c r="K1123" s="42"/>
      <c r="L1123" s="42"/>
      <c r="M1123" s="42"/>
      <c r="N1123" s="42"/>
      <c r="O1123" s="42"/>
      <c r="P1123" s="42"/>
      <c r="Q1123" s="42"/>
      <c r="R1123" s="42"/>
      <c r="S1123" s="42"/>
      <c r="T1123" s="42"/>
      <c r="U1123" s="42"/>
      <c r="V1123" s="42"/>
      <c r="W1123" s="42"/>
      <c r="X1123" s="42"/>
      <c r="Y1123" s="42"/>
      <c r="Z1123" s="42"/>
    </row>
    <row r="1124" spans="1:26" ht="15.75" customHeight="1">
      <c r="A1124" s="42"/>
      <c r="B1124" s="134"/>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row>
    <row r="1125" spans="1:26" ht="15.75" customHeight="1">
      <c r="A1125" s="42"/>
      <c r="B1125" s="134"/>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row>
    <row r="1126" spans="1:26" ht="15.75" customHeight="1">
      <c r="A1126" s="42"/>
      <c r="B1126" s="134"/>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row>
    <row r="1127" spans="1:26" ht="15.75" customHeight="1">
      <c r="A1127" s="42"/>
      <c r="B1127" s="134"/>
      <c r="C1127" s="42"/>
      <c r="D1127" s="42"/>
      <c r="E1127" s="42"/>
      <c r="F1127" s="42"/>
      <c r="G1127" s="42"/>
      <c r="H1127" s="42"/>
      <c r="I1127" s="42"/>
      <c r="J1127" s="42"/>
      <c r="K1127" s="42"/>
      <c r="L1127" s="42"/>
      <c r="M1127" s="42"/>
      <c r="N1127" s="42"/>
      <c r="O1127" s="42"/>
      <c r="P1127" s="42"/>
      <c r="Q1127" s="42"/>
      <c r="R1127" s="42"/>
      <c r="S1127" s="42"/>
      <c r="T1127" s="42"/>
      <c r="U1127" s="42"/>
      <c r="V1127" s="42"/>
      <c r="W1127" s="42"/>
      <c r="X1127" s="42"/>
      <c r="Y1127" s="42"/>
      <c r="Z1127" s="42"/>
    </row>
    <row r="1128" spans="1:26" ht="15.75" customHeight="1">
      <c r="A1128" s="42"/>
      <c r="B1128" s="134"/>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c r="Z1128" s="42"/>
    </row>
    <row r="1129" spans="1:26" ht="15.75" customHeight="1">
      <c r="A1129" s="42"/>
      <c r="B1129" s="134"/>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row>
    <row r="1130" spans="1:26" ht="15.75" customHeight="1">
      <c r="A1130" s="42"/>
      <c r="B1130" s="134"/>
      <c r="C1130" s="42"/>
      <c r="D1130" s="42"/>
      <c r="E1130" s="42"/>
      <c r="F1130" s="42"/>
      <c r="G1130" s="42"/>
      <c r="H1130" s="42"/>
      <c r="I1130" s="42"/>
      <c r="J1130" s="42"/>
      <c r="K1130" s="42"/>
      <c r="L1130" s="42"/>
      <c r="M1130" s="42"/>
      <c r="N1130" s="42"/>
      <c r="O1130" s="42"/>
      <c r="P1130" s="42"/>
      <c r="Q1130" s="42"/>
      <c r="R1130" s="42"/>
      <c r="S1130" s="42"/>
      <c r="T1130" s="42"/>
      <c r="U1130" s="42"/>
      <c r="V1130" s="42"/>
      <c r="W1130" s="42"/>
      <c r="X1130" s="42"/>
      <c r="Y1130" s="42"/>
      <c r="Z1130" s="42"/>
    </row>
    <row r="1131" spans="1:26" ht="15.75" customHeight="1">
      <c r="A1131" s="42"/>
      <c r="B1131" s="134"/>
      <c r="C1131" s="42"/>
      <c r="D1131" s="42"/>
      <c r="E1131" s="42"/>
      <c r="F1131" s="42"/>
      <c r="G1131" s="42"/>
      <c r="H1131" s="42"/>
      <c r="I1131" s="42"/>
      <c r="J1131" s="42"/>
      <c r="K1131" s="42"/>
      <c r="L1131" s="42"/>
      <c r="M1131" s="42"/>
      <c r="N1131" s="42"/>
      <c r="O1131" s="42"/>
      <c r="P1131" s="42"/>
      <c r="Q1131" s="42"/>
      <c r="R1131" s="42"/>
      <c r="S1131" s="42"/>
      <c r="T1131" s="42"/>
      <c r="U1131" s="42"/>
      <c r="V1131" s="42"/>
      <c r="W1131" s="42"/>
      <c r="X1131" s="42"/>
      <c r="Y1131" s="42"/>
      <c r="Z1131" s="42"/>
    </row>
    <row r="1132" spans="1:26" ht="15.75" customHeight="1">
      <c r="A1132" s="42"/>
      <c r="B1132" s="134"/>
      <c r="C1132" s="42"/>
      <c r="D1132" s="42"/>
      <c r="E1132" s="42"/>
      <c r="F1132" s="42"/>
      <c r="G1132" s="42"/>
      <c r="H1132" s="42"/>
      <c r="I1132" s="42"/>
      <c r="J1132" s="42"/>
      <c r="K1132" s="42"/>
      <c r="L1132" s="42"/>
      <c r="M1132" s="42"/>
      <c r="N1132" s="42"/>
      <c r="O1132" s="42"/>
      <c r="P1132" s="42"/>
      <c r="Q1132" s="42"/>
      <c r="R1132" s="42"/>
      <c r="S1132" s="42"/>
      <c r="T1132" s="42"/>
      <c r="U1132" s="42"/>
      <c r="V1132" s="42"/>
      <c r="W1132" s="42"/>
      <c r="X1132" s="42"/>
      <c r="Y1132" s="42"/>
      <c r="Z1132" s="42"/>
    </row>
    <row r="1133" spans="1:26" ht="15.75" customHeight="1">
      <c r="A1133" s="42"/>
      <c r="B1133" s="134"/>
      <c r="C1133" s="42"/>
      <c r="D1133" s="42"/>
      <c r="E1133" s="42"/>
      <c r="F1133" s="42"/>
      <c r="G1133" s="42"/>
      <c r="H1133" s="42"/>
      <c r="I1133" s="42"/>
      <c r="J1133" s="42"/>
      <c r="K1133" s="42"/>
      <c r="L1133" s="42"/>
      <c r="M1133" s="42"/>
      <c r="N1133" s="42"/>
      <c r="O1133" s="42"/>
      <c r="P1133" s="42"/>
      <c r="Q1133" s="42"/>
      <c r="R1133" s="42"/>
      <c r="S1133" s="42"/>
      <c r="T1133" s="42"/>
      <c r="U1133" s="42"/>
      <c r="V1133" s="42"/>
      <c r="W1133" s="42"/>
      <c r="X1133" s="42"/>
      <c r="Y1133" s="42"/>
      <c r="Z1133" s="42"/>
    </row>
    <row r="1134" spans="1:26" ht="15.75" customHeight="1">
      <c r="A1134" s="42"/>
      <c r="B1134" s="134"/>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row>
    <row r="1135" spans="1:26" ht="15.75" customHeight="1">
      <c r="A1135" s="42"/>
      <c r="B1135" s="134"/>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c r="Z1135" s="42"/>
    </row>
    <row r="1136" spans="1:26" ht="15.75" customHeight="1">
      <c r="A1136" s="42"/>
      <c r="B1136" s="134"/>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c r="Z1136" s="42"/>
    </row>
  </sheetData>
  <mergeCells count="11">
    <mergeCell ref="B116:C116"/>
    <mergeCell ref="E205:G205"/>
    <mergeCell ref="E210:I214"/>
    <mergeCell ref="E215:I215"/>
    <mergeCell ref="B2:G3"/>
    <mergeCell ref="B4:G5"/>
    <mergeCell ref="B7:G7"/>
    <mergeCell ref="B8:D8"/>
    <mergeCell ref="E8:G8"/>
    <mergeCell ref="B107:D109"/>
    <mergeCell ref="B114:D114"/>
  </mergeCells>
  <dataValidations count="2">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94" xr:uid="{00000000-0002-0000-0200-000000000000}">
      <formula1>"UFSJ,CSA,CDB,CTAN,CCO,CAP,CSL,3 campi SJDR"</formula1>
    </dataValidation>
    <dataValidation type="list" allowBlank="1" showInputMessage="1" showErrorMessage="1" prompt=" -  - " sqref="E8" xr:uid="{00000000-0002-0000-0200-000001000000}">
      <formula1>$N$7:$N$95</formula1>
    </dataValidation>
  </dataValidation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082"/>
  <sheetViews>
    <sheetView workbookViewId="0"/>
  </sheetViews>
  <sheetFormatPr defaultColWidth="14.42578125" defaultRowHeight="15" customHeight="1"/>
  <cols>
    <col min="1" max="1" width="15" customWidth="1"/>
    <col min="2" max="2" width="114.140625"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27"/>
      <c r="B1" s="27"/>
      <c r="C1" s="135"/>
      <c r="D1" s="27"/>
      <c r="E1" s="27"/>
      <c r="F1" s="135"/>
      <c r="G1" s="27"/>
      <c r="H1" s="136"/>
      <c r="I1" s="136"/>
      <c r="J1" s="136"/>
      <c r="K1" s="136"/>
      <c r="L1" s="136"/>
      <c r="M1" s="136"/>
      <c r="N1" s="136"/>
      <c r="O1" s="136"/>
      <c r="P1" s="136"/>
      <c r="Q1" s="27"/>
      <c r="R1" s="136"/>
      <c r="S1" s="27"/>
      <c r="T1" s="27"/>
      <c r="U1" s="27"/>
      <c r="V1" s="27"/>
      <c r="W1" s="27"/>
      <c r="X1" s="27"/>
      <c r="Y1" s="27"/>
      <c r="Z1" s="27"/>
      <c r="AA1" s="27"/>
      <c r="AB1" s="27"/>
      <c r="AC1" s="27"/>
      <c r="AD1" s="27"/>
      <c r="AE1" s="27"/>
      <c r="AF1" s="27"/>
      <c r="AG1" s="27"/>
      <c r="AH1" s="27"/>
      <c r="AI1" s="27"/>
      <c r="AJ1" s="27"/>
      <c r="AK1" s="27"/>
      <c r="AL1" s="27"/>
      <c r="AM1" s="27"/>
      <c r="AN1" s="27"/>
      <c r="AO1" s="27"/>
      <c r="AP1" s="27"/>
      <c r="AQ1" s="27"/>
      <c r="AR1" s="27"/>
    </row>
    <row r="2" spans="1:44">
      <c r="A2" s="27"/>
      <c r="B2" s="343" t="s">
        <v>417</v>
      </c>
      <c r="C2" s="326"/>
      <c r="D2" s="326"/>
      <c r="E2" s="326"/>
      <c r="F2" s="326"/>
      <c r="G2" s="326"/>
      <c r="H2" s="326"/>
      <c r="I2" s="326"/>
      <c r="J2" s="326"/>
      <c r="K2" s="326"/>
      <c r="L2" s="326"/>
      <c r="M2" s="326"/>
      <c r="N2" s="326"/>
      <c r="O2" s="326"/>
      <c r="P2" s="326"/>
      <c r="Q2" s="319"/>
      <c r="R2" s="136"/>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44" ht="34.5" customHeight="1">
      <c r="A3" s="27"/>
      <c r="B3" s="320"/>
      <c r="C3" s="330"/>
      <c r="D3" s="330"/>
      <c r="E3" s="330"/>
      <c r="F3" s="330"/>
      <c r="G3" s="330"/>
      <c r="H3" s="330"/>
      <c r="I3" s="330"/>
      <c r="J3" s="330"/>
      <c r="K3" s="330"/>
      <c r="L3" s="330"/>
      <c r="M3" s="330"/>
      <c r="N3" s="330"/>
      <c r="O3" s="330"/>
      <c r="P3" s="330"/>
      <c r="Q3" s="321"/>
      <c r="R3" s="136"/>
      <c r="S3" s="27"/>
      <c r="T3" s="27"/>
      <c r="U3" s="27"/>
      <c r="V3" s="27"/>
      <c r="W3" s="27"/>
      <c r="X3" s="27"/>
      <c r="Y3" s="27"/>
      <c r="Z3" s="27"/>
      <c r="AA3" s="27"/>
      <c r="AB3" s="27"/>
      <c r="AC3" s="27"/>
      <c r="AD3" s="27"/>
      <c r="AE3" s="27"/>
      <c r="AF3" s="27"/>
      <c r="AG3" s="27"/>
      <c r="AH3" s="27"/>
      <c r="AI3" s="27"/>
      <c r="AJ3" s="27"/>
      <c r="AK3" s="27"/>
      <c r="AL3" s="27"/>
      <c r="AM3" s="27"/>
      <c r="AN3" s="27"/>
      <c r="AO3" s="27"/>
      <c r="AP3" s="27"/>
      <c r="AQ3" s="27"/>
      <c r="AR3" s="27"/>
    </row>
    <row r="4" spans="1:44" ht="39.75" customHeight="1">
      <c r="A4" s="27"/>
      <c r="B4" s="344" t="s">
        <v>418</v>
      </c>
      <c r="C4" s="345"/>
      <c r="D4" s="345"/>
      <c r="E4" s="345"/>
      <c r="F4" s="345"/>
      <c r="G4" s="345"/>
      <c r="H4" s="345"/>
      <c r="I4" s="345"/>
      <c r="J4" s="345"/>
      <c r="K4" s="345"/>
      <c r="L4" s="345"/>
      <c r="M4" s="345"/>
      <c r="N4" s="345"/>
      <c r="O4" s="345"/>
      <c r="P4" s="345"/>
      <c r="Q4" s="346"/>
      <c r="R4" s="136"/>
      <c r="S4" s="27"/>
      <c r="T4" s="27"/>
      <c r="U4" s="27"/>
      <c r="V4" s="27"/>
      <c r="W4" s="27"/>
      <c r="X4" s="27"/>
      <c r="Y4" s="27"/>
      <c r="Z4" s="27"/>
      <c r="AA4" s="27"/>
      <c r="AB4" s="27"/>
      <c r="AC4" s="27"/>
      <c r="AD4" s="27"/>
      <c r="AE4" s="27"/>
      <c r="AF4" s="27"/>
      <c r="AG4" s="27"/>
      <c r="AH4" s="27"/>
      <c r="AI4" s="27"/>
      <c r="AJ4" s="27"/>
      <c r="AK4" s="27"/>
      <c r="AL4" s="27"/>
      <c r="AM4" s="27"/>
      <c r="AN4" s="27"/>
      <c r="AO4" s="27"/>
      <c r="AP4" s="27"/>
      <c r="AQ4" s="27"/>
      <c r="AR4" s="27"/>
    </row>
    <row r="5" spans="1:44" ht="39.75" customHeight="1">
      <c r="A5" s="27"/>
      <c r="B5" s="344" t="s">
        <v>419</v>
      </c>
      <c r="C5" s="345"/>
      <c r="D5" s="345"/>
      <c r="E5" s="345"/>
      <c r="F5" s="345"/>
      <c r="G5" s="345"/>
      <c r="H5" s="345"/>
      <c r="I5" s="345"/>
      <c r="J5" s="345"/>
      <c r="K5" s="345"/>
      <c r="L5" s="345"/>
      <c r="M5" s="345"/>
      <c r="N5" s="345"/>
      <c r="O5" s="345"/>
      <c r="P5" s="345"/>
      <c r="Q5" s="346"/>
      <c r="R5" s="136"/>
      <c r="S5" s="27"/>
      <c r="T5" s="27"/>
      <c r="U5" s="27"/>
      <c r="V5" s="27"/>
      <c r="W5" s="27"/>
      <c r="X5" s="27"/>
      <c r="Y5" s="27"/>
      <c r="Z5" s="27"/>
      <c r="AA5" s="27"/>
      <c r="AB5" s="27"/>
      <c r="AC5" s="27"/>
      <c r="AD5" s="27"/>
      <c r="AE5" s="27"/>
      <c r="AF5" s="27"/>
      <c r="AG5" s="27"/>
      <c r="AH5" s="27"/>
      <c r="AI5" s="27"/>
      <c r="AJ5" s="27"/>
      <c r="AK5" s="27"/>
      <c r="AL5" s="27"/>
      <c r="AM5" s="27"/>
      <c r="AN5" s="27"/>
      <c r="AO5" s="27"/>
      <c r="AP5" s="27"/>
      <c r="AQ5" s="27"/>
      <c r="AR5" s="27"/>
    </row>
    <row r="6" spans="1:44" ht="42" customHeight="1">
      <c r="A6" s="27"/>
      <c r="B6" s="347" t="s">
        <v>420</v>
      </c>
      <c r="C6" s="332"/>
      <c r="D6" s="332"/>
      <c r="E6" s="332"/>
      <c r="F6" s="332"/>
      <c r="G6" s="332"/>
      <c r="H6" s="332"/>
      <c r="I6" s="332"/>
      <c r="J6" s="332"/>
      <c r="K6" s="332"/>
      <c r="L6" s="332"/>
      <c r="M6" s="332"/>
      <c r="N6" s="332"/>
      <c r="O6" s="332"/>
      <c r="P6" s="332"/>
      <c r="Q6" s="306"/>
      <c r="R6" s="136"/>
      <c r="S6" s="27"/>
      <c r="T6" s="27"/>
      <c r="U6" s="27"/>
      <c r="V6" s="27"/>
      <c r="W6" s="27"/>
      <c r="X6" s="27"/>
      <c r="Y6" s="27"/>
      <c r="Z6" s="27"/>
      <c r="AA6" s="27"/>
      <c r="AB6" s="27"/>
      <c r="AC6" s="27"/>
      <c r="AD6" s="27"/>
      <c r="AE6" s="27"/>
      <c r="AF6" s="27"/>
      <c r="AG6" s="27"/>
      <c r="AH6" s="27"/>
      <c r="AI6" s="27"/>
      <c r="AJ6" s="27"/>
      <c r="AK6" s="27"/>
      <c r="AL6" s="27"/>
      <c r="AM6" s="27"/>
      <c r="AN6" s="27"/>
      <c r="AO6" s="27"/>
      <c r="AP6" s="27"/>
      <c r="AQ6" s="27"/>
      <c r="AR6" s="27"/>
    </row>
    <row r="7" spans="1:44" ht="42" customHeight="1">
      <c r="A7" s="27"/>
      <c r="B7" s="347" t="s">
        <v>421</v>
      </c>
      <c r="C7" s="332"/>
      <c r="D7" s="332"/>
      <c r="E7" s="332"/>
      <c r="F7" s="332"/>
      <c r="G7" s="332"/>
      <c r="H7" s="332"/>
      <c r="I7" s="332"/>
      <c r="J7" s="332"/>
      <c r="K7" s="332"/>
      <c r="L7" s="332"/>
      <c r="M7" s="332"/>
      <c r="N7" s="332"/>
      <c r="O7" s="332"/>
      <c r="P7" s="332"/>
      <c r="Q7" s="306"/>
      <c r="R7" s="136"/>
      <c r="S7" s="27"/>
      <c r="T7" s="27"/>
      <c r="U7" s="27"/>
      <c r="V7" s="27"/>
      <c r="W7" s="27"/>
      <c r="X7" s="27"/>
      <c r="Y7" s="27"/>
      <c r="Z7" s="27"/>
      <c r="AA7" s="27"/>
      <c r="AB7" s="27"/>
      <c r="AC7" s="27"/>
      <c r="AD7" s="27"/>
      <c r="AE7" s="27"/>
      <c r="AF7" s="27"/>
      <c r="AG7" s="27"/>
      <c r="AH7" s="27"/>
      <c r="AI7" s="27"/>
      <c r="AJ7" s="27"/>
      <c r="AK7" s="27"/>
      <c r="AL7" s="27"/>
      <c r="AM7" s="27"/>
      <c r="AN7" s="27"/>
      <c r="AO7" s="27"/>
      <c r="AP7" s="27"/>
      <c r="AQ7" s="27"/>
      <c r="AR7" s="27"/>
    </row>
    <row r="8" spans="1:44" ht="39.75" customHeight="1">
      <c r="A8" s="27"/>
      <c r="B8" s="347" t="s">
        <v>422</v>
      </c>
      <c r="C8" s="332"/>
      <c r="D8" s="332"/>
      <c r="E8" s="332"/>
      <c r="F8" s="332"/>
      <c r="G8" s="332"/>
      <c r="H8" s="332"/>
      <c r="I8" s="332"/>
      <c r="J8" s="332"/>
      <c r="K8" s="332"/>
      <c r="L8" s="332"/>
      <c r="M8" s="332"/>
      <c r="N8" s="332"/>
      <c r="O8" s="332"/>
      <c r="P8" s="332"/>
      <c r="Q8" s="306"/>
      <c r="R8" s="136"/>
      <c r="S8" s="27"/>
      <c r="T8" s="27"/>
      <c r="U8" s="27"/>
      <c r="V8" s="27"/>
      <c r="W8" s="27"/>
      <c r="X8" s="27"/>
      <c r="Y8" s="27"/>
      <c r="Z8" s="27"/>
      <c r="AA8" s="27"/>
      <c r="AB8" s="27"/>
      <c r="AC8" s="27"/>
      <c r="AD8" s="27"/>
      <c r="AE8" s="27"/>
      <c r="AF8" s="27"/>
      <c r="AG8" s="27"/>
      <c r="AH8" s="27"/>
      <c r="AI8" s="27"/>
      <c r="AJ8" s="27"/>
      <c r="AK8" s="27"/>
      <c r="AL8" s="27"/>
      <c r="AM8" s="27"/>
      <c r="AN8" s="27"/>
      <c r="AO8" s="27"/>
      <c r="AP8" s="27"/>
      <c r="AQ8" s="27"/>
      <c r="AR8" s="27"/>
    </row>
    <row r="9" spans="1:44" ht="39.75" customHeight="1">
      <c r="A9" s="27"/>
      <c r="B9" s="347" t="s">
        <v>423</v>
      </c>
      <c r="C9" s="332"/>
      <c r="D9" s="332"/>
      <c r="E9" s="332"/>
      <c r="F9" s="332"/>
      <c r="G9" s="332"/>
      <c r="H9" s="332"/>
      <c r="I9" s="332"/>
      <c r="J9" s="332"/>
      <c r="K9" s="332"/>
      <c r="L9" s="332"/>
      <c r="M9" s="332"/>
      <c r="N9" s="332"/>
      <c r="O9" s="332"/>
      <c r="P9" s="332"/>
      <c r="Q9" s="306"/>
      <c r="R9" s="136"/>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28.5" customHeight="1">
      <c r="A10" s="23"/>
      <c r="B10" s="137"/>
      <c r="C10" s="138"/>
      <c r="D10" s="137"/>
      <c r="E10" s="137"/>
      <c r="F10" s="138"/>
      <c r="G10" s="137"/>
      <c r="H10" s="137"/>
      <c r="I10" s="137"/>
      <c r="J10" s="137"/>
      <c r="K10" s="137"/>
      <c r="L10" s="137"/>
      <c r="M10" s="137"/>
      <c r="N10" s="137"/>
      <c r="O10" s="137"/>
      <c r="P10" s="137"/>
      <c r="Q10" s="137"/>
      <c r="R10" s="136">
        <v>1</v>
      </c>
      <c r="S10" s="27" t="s">
        <v>34</v>
      </c>
      <c r="T10" s="27"/>
      <c r="U10" s="27" t="s">
        <v>424</v>
      </c>
      <c r="V10" s="27"/>
      <c r="W10" s="27" t="s">
        <v>425</v>
      </c>
      <c r="X10" s="27" t="s">
        <v>426</v>
      </c>
      <c r="Y10" s="27"/>
      <c r="Z10" s="27"/>
      <c r="AA10" s="27"/>
      <c r="AB10" s="27"/>
      <c r="AC10" s="27"/>
      <c r="AD10" s="27"/>
      <c r="AE10" s="27"/>
      <c r="AF10" s="27"/>
      <c r="AG10" s="27"/>
      <c r="AH10" s="27"/>
      <c r="AI10" s="27"/>
      <c r="AJ10" s="27"/>
      <c r="AK10" s="27"/>
      <c r="AL10" s="27"/>
      <c r="AM10" s="27"/>
      <c r="AN10" s="27"/>
      <c r="AO10" s="27"/>
      <c r="AP10" s="27"/>
      <c r="AQ10" s="27"/>
      <c r="AR10" s="27"/>
    </row>
    <row r="11" spans="1:44" ht="15.75" customHeight="1">
      <c r="A11" s="23"/>
      <c r="B11" s="352" t="s">
        <v>427</v>
      </c>
      <c r="C11" s="353" t="s">
        <v>428</v>
      </c>
      <c r="D11" s="326"/>
      <c r="E11" s="326"/>
      <c r="F11" s="319"/>
      <c r="G11" s="355" t="s">
        <v>429</v>
      </c>
      <c r="H11" s="326"/>
      <c r="I11" s="326"/>
      <c r="J11" s="319"/>
      <c r="K11" s="355" t="s">
        <v>430</v>
      </c>
      <c r="L11" s="326"/>
      <c r="M11" s="326"/>
      <c r="N11" s="326"/>
      <c r="O11" s="326"/>
      <c r="P11" s="326"/>
      <c r="Q11" s="319"/>
      <c r="R11" s="139">
        <v>2</v>
      </c>
      <c r="S11" s="140" t="s">
        <v>431</v>
      </c>
      <c r="T11" s="140"/>
      <c r="U11" s="140" t="s">
        <v>432</v>
      </c>
      <c r="V11" s="140"/>
      <c r="W11" s="140" t="s">
        <v>433</v>
      </c>
      <c r="X11" s="140" t="s">
        <v>434</v>
      </c>
      <c r="Y11" s="140"/>
      <c r="Z11" s="140"/>
      <c r="AA11" s="140"/>
      <c r="AB11" s="140"/>
      <c r="AC11" s="140"/>
      <c r="AD11" s="140"/>
      <c r="AE11" s="140"/>
      <c r="AF11" s="140"/>
      <c r="AG11" s="140"/>
      <c r="AH11" s="140"/>
      <c r="AI11" s="140"/>
      <c r="AJ11" s="140"/>
      <c r="AK11" s="140"/>
      <c r="AL11" s="140"/>
      <c r="AM11" s="140"/>
      <c r="AN11" s="140"/>
      <c r="AO11" s="140"/>
      <c r="AP11" s="140"/>
      <c r="AQ11" s="140"/>
      <c r="AR11" s="140"/>
    </row>
    <row r="12" spans="1:44" ht="37.5" customHeight="1">
      <c r="A12" s="23"/>
      <c r="B12" s="308"/>
      <c r="C12" s="354"/>
      <c r="D12" s="330"/>
      <c r="E12" s="330"/>
      <c r="F12" s="321"/>
      <c r="G12" s="320"/>
      <c r="H12" s="330"/>
      <c r="I12" s="330"/>
      <c r="J12" s="321"/>
      <c r="K12" s="320"/>
      <c r="L12" s="330"/>
      <c r="M12" s="330"/>
      <c r="N12" s="330"/>
      <c r="O12" s="330"/>
      <c r="P12" s="330"/>
      <c r="Q12" s="321"/>
      <c r="R12" s="139">
        <v>3</v>
      </c>
      <c r="S12" s="140"/>
      <c r="T12" s="140"/>
      <c r="U12" s="140" t="s">
        <v>435</v>
      </c>
      <c r="V12" s="140"/>
      <c r="W12" s="140" t="s">
        <v>436</v>
      </c>
      <c r="X12" s="140" t="s">
        <v>437</v>
      </c>
      <c r="Y12" s="140"/>
      <c r="Z12" s="140"/>
      <c r="AA12" s="140"/>
      <c r="AB12" s="140"/>
      <c r="AC12" s="140"/>
      <c r="AD12" s="140"/>
      <c r="AE12" s="140"/>
      <c r="AF12" s="140"/>
      <c r="AG12" s="140"/>
      <c r="AH12" s="140"/>
      <c r="AI12" s="140"/>
      <c r="AJ12" s="140"/>
      <c r="AK12" s="140"/>
      <c r="AL12" s="140"/>
      <c r="AM12" s="140"/>
      <c r="AN12" s="140"/>
      <c r="AO12" s="140"/>
      <c r="AP12" s="140"/>
      <c r="AQ12" s="140"/>
      <c r="AR12" s="140"/>
    </row>
    <row r="13" spans="1:44" ht="93.75" customHeight="1">
      <c r="A13" s="141"/>
      <c r="B13" s="309"/>
      <c r="C13" s="142" t="s">
        <v>438</v>
      </c>
      <c r="D13" s="143" t="s">
        <v>439</v>
      </c>
      <c r="E13" s="144" t="s">
        <v>440</v>
      </c>
      <c r="F13" s="145" t="s">
        <v>441</v>
      </c>
      <c r="G13" s="146" t="s">
        <v>442</v>
      </c>
      <c r="H13" s="147" t="s">
        <v>443</v>
      </c>
      <c r="I13" s="146" t="s">
        <v>444</v>
      </c>
      <c r="J13" s="146" t="s">
        <v>445</v>
      </c>
      <c r="K13" s="145" t="s">
        <v>446</v>
      </c>
      <c r="L13" s="145" t="s">
        <v>447</v>
      </c>
      <c r="M13" s="145" t="s">
        <v>448</v>
      </c>
      <c r="N13" s="145" t="s">
        <v>449</v>
      </c>
      <c r="O13" s="145" t="s">
        <v>450</v>
      </c>
      <c r="P13" s="145" t="s">
        <v>451</v>
      </c>
      <c r="Q13" s="145" t="s">
        <v>452</v>
      </c>
      <c r="R13" s="148">
        <v>4</v>
      </c>
      <c r="S13" s="149"/>
      <c r="T13" s="149"/>
      <c r="U13" s="149" t="s">
        <v>453</v>
      </c>
      <c r="V13" s="149"/>
      <c r="W13" s="149" t="s">
        <v>454</v>
      </c>
      <c r="X13" s="149"/>
      <c r="Y13" s="149"/>
      <c r="Z13" s="149"/>
      <c r="AA13" s="149"/>
      <c r="AB13" s="149"/>
      <c r="AC13" s="149"/>
      <c r="AD13" s="149"/>
      <c r="AE13" s="149"/>
      <c r="AF13" s="149"/>
      <c r="AG13" s="149"/>
      <c r="AH13" s="149"/>
      <c r="AI13" s="149"/>
      <c r="AJ13" s="149"/>
      <c r="AK13" s="149"/>
      <c r="AL13" s="149"/>
      <c r="AM13" s="149"/>
      <c r="AN13" s="149"/>
      <c r="AO13" s="149"/>
      <c r="AP13" s="149"/>
      <c r="AQ13" s="149"/>
      <c r="AR13" s="149"/>
    </row>
    <row r="14" spans="1:44" ht="93" customHeight="1">
      <c r="A14" s="43">
        <f>OBJETIVO_SETORIAL_01!A12</f>
        <v>1</v>
      </c>
      <c r="B14" s="56" t="str">
        <f>OBJETIVO_SETORIAL_01!B12</f>
        <v xml:space="preserve">Aplicar instrumentos para mapear o perfil socioeconômico e de formação dos ingressantes; </v>
      </c>
      <c r="C14" s="45"/>
      <c r="D14" s="45"/>
      <c r="E14" s="45"/>
      <c r="F14" s="64"/>
      <c r="G14" s="64"/>
      <c r="H14" s="64"/>
      <c r="I14" s="64"/>
      <c r="J14" s="64"/>
      <c r="K14" s="64"/>
      <c r="L14" s="60"/>
      <c r="M14" s="64"/>
      <c r="N14" s="64"/>
      <c r="O14" s="64"/>
      <c r="P14" s="64"/>
      <c r="Q14" s="64"/>
      <c r="R14" s="58"/>
      <c r="S14" s="34"/>
      <c r="T14" s="34"/>
      <c r="U14" s="34"/>
      <c r="V14" s="34"/>
      <c r="W14" s="34"/>
      <c r="X14" s="34"/>
      <c r="Y14" s="42"/>
      <c r="Z14" s="42"/>
      <c r="AA14" s="23"/>
      <c r="AB14" s="23"/>
      <c r="AC14" s="23"/>
      <c r="AD14" s="23"/>
      <c r="AE14" s="23"/>
      <c r="AF14" s="23"/>
      <c r="AG14" s="23"/>
      <c r="AH14" s="23"/>
      <c r="AI14" s="23"/>
      <c r="AJ14" s="23"/>
      <c r="AK14" s="23"/>
      <c r="AL14" s="23"/>
      <c r="AM14" s="23"/>
      <c r="AN14" s="23"/>
      <c r="AO14" s="23"/>
      <c r="AP14" s="23"/>
      <c r="AQ14" s="23"/>
      <c r="AR14" s="23"/>
    </row>
    <row r="15" spans="1:44" ht="56.25" customHeight="1">
      <c r="A15" s="43">
        <f>OBJETIVO_SETORIAL_01!A13</f>
        <v>2</v>
      </c>
      <c r="B15" s="56" t="str">
        <f>OBJETIVO_SETORIAL_01!B13</f>
        <v>Aplicar instrumentos para apoiar o diagnóstico de retenção e de evasão (SEACA);</v>
      </c>
      <c r="C15" s="150"/>
      <c r="D15" s="151"/>
      <c r="E15" s="152"/>
      <c r="F15" s="153"/>
      <c r="G15" s="154"/>
      <c r="H15" s="154"/>
      <c r="I15" s="154"/>
      <c r="J15" s="154"/>
      <c r="K15" s="155"/>
      <c r="L15" s="155"/>
      <c r="M15" s="155"/>
      <c r="N15" s="155"/>
      <c r="O15" s="155"/>
      <c r="P15" s="155"/>
      <c r="Q15" s="156" t="s">
        <v>437</v>
      </c>
      <c r="R15" s="157"/>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row>
    <row r="16" spans="1:44" ht="56.25" customHeight="1">
      <c r="A16" s="43">
        <f>OBJETIVO_SETORIAL_01!A14</f>
        <v>3</v>
      </c>
      <c r="B16" s="56" t="str">
        <f>OBJETIVO_SETORIAL_01!B14</f>
        <v xml:space="preserve">Desenvolver um programa de nivelamento para disciplinas com maior índice de retenção (SEACA); 
</v>
      </c>
      <c r="C16" s="158" t="s">
        <v>455</v>
      </c>
      <c r="D16" s="159" t="s">
        <v>456</v>
      </c>
      <c r="E16" s="152"/>
      <c r="F16" s="160" t="s">
        <v>432</v>
      </c>
      <c r="G16" s="156">
        <v>2</v>
      </c>
      <c r="H16" s="156">
        <v>3</v>
      </c>
      <c r="I16" s="156">
        <v>6</v>
      </c>
      <c r="J16" s="156" t="s">
        <v>457</v>
      </c>
      <c r="K16" s="161" t="s">
        <v>433</v>
      </c>
      <c r="L16" s="161" t="s">
        <v>458</v>
      </c>
      <c r="M16" s="161" t="s">
        <v>431</v>
      </c>
      <c r="N16" s="155"/>
      <c r="O16" s="155"/>
      <c r="P16" s="161" t="s">
        <v>431</v>
      </c>
      <c r="Q16" s="156" t="s">
        <v>437</v>
      </c>
      <c r="R16" s="157"/>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1:44" ht="56.25" customHeight="1">
      <c r="A17" s="43">
        <f>OBJETIVO_SETORIAL_01!A15</f>
        <v>4</v>
      </c>
      <c r="B17" s="56" t="str">
        <f>OBJETIVO_SETORIAL_01!B15</f>
        <v>Expandir os programas de apoio acadêmico que são fomentados através de bolsas a alunos da graduação (tais como PET, PIBIC, PIBID e Programa de Residência Pedagógica); (SEACA)</v>
      </c>
      <c r="C17" s="150"/>
      <c r="D17" s="151"/>
      <c r="E17" s="152"/>
      <c r="F17" s="153"/>
      <c r="G17" s="154"/>
      <c r="H17" s="154"/>
      <c r="I17" s="154"/>
      <c r="J17" s="154"/>
      <c r="K17" s="155"/>
      <c r="L17" s="155"/>
      <c r="M17" s="155"/>
      <c r="N17" s="155"/>
      <c r="O17" s="155"/>
      <c r="P17" s="155"/>
      <c r="Q17" s="156" t="s">
        <v>437</v>
      </c>
      <c r="R17" s="157"/>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row>
    <row r="18" spans="1:44" ht="56.25" customHeight="1">
      <c r="A18" s="43">
        <f>OBJETIVO_SETORIAL_01!A16</f>
        <v>5</v>
      </c>
      <c r="B18" s="56" t="str">
        <f>OBJETIVO_SETORIAL_01!B16</f>
        <v xml:space="preserve">Integrar os cursos de graduação oferecidos nas modalidades educação presencial e a distância com atividades desenvolvidas em cursos de pós-graduação, bem como com atividades de extensão e de pesquisa; 
</v>
      </c>
      <c r="C18" s="150"/>
      <c r="D18" s="151"/>
      <c r="E18" s="152"/>
      <c r="F18" s="153"/>
      <c r="G18" s="154"/>
      <c r="H18" s="154"/>
      <c r="I18" s="154"/>
      <c r="J18" s="154"/>
      <c r="K18" s="155"/>
      <c r="L18" s="155"/>
      <c r="M18" s="155"/>
      <c r="N18" s="155"/>
      <c r="O18" s="155"/>
      <c r="P18" s="155"/>
      <c r="Q18" s="156" t="s">
        <v>437</v>
      </c>
      <c r="R18" s="157"/>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row>
    <row r="19" spans="1:44" ht="56.25" customHeight="1">
      <c r="A19" s="43">
        <f>OBJETIVO_SETORIAL_01!A17</f>
        <v>6</v>
      </c>
      <c r="B19" s="56" t="str">
        <f>OBJETIVO_SETORIAL_01!B17</f>
        <v>Fomentar a interdisciplinaridade no ensino de graduação;</v>
      </c>
      <c r="C19" s="158" t="s">
        <v>459</v>
      </c>
      <c r="D19" s="159" t="s">
        <v>460</v>
      </c>
      <c r="E19" s="162" t="s">
        <v>461</v>
      </c>
      <c r="F19" s="160" t="s">
        <v>432</v>
      </c>
      <c r="G19" s="156">
        <v>3</v>
      </c>
      <c r="H19" s="156">
        <v>4</v>
      </c>
      <c r="I19" s="156">
        <v>5</v>
      </c>
      <c r="J19" s="156" t="s">
        <v>457</v>
      </c>
      <c r="K19" s="161" t="s">
        <v>433</v>
      </c>
      <c r="L19" s="161" t="s">
        <v>462</v>
      </c>
      <c r="M19" s="161" t="s">
        <v>431</v>
      </c>
      <c r="N19" s="155"/>
      <c r="O19" s="155"/>
      <c r="P19" s="161" t="s">
        <v>431</v>
      </c>
      <c r="Q19" s="156" t="s">
        <v>434</v>
      </c>
      <c r="R19" s="157"/>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row>
    <row r="20" spans="1:44" ht="56.25" customHeight="1">
      <c r="A20" s="43">
        <f>OBJETIVO_SETORIAL_01!A18</f>
        <v>7</v>
      </c>
      <c r="B20" s="56" t="str">
        <f>OBJETIVO_SETORIAL_01!B18</f>
        <v>Ampliação da oferta de disciplinas utilizando-se das ferramentas da modalidade educação a distância em cursos presenciais; (NEAD)</v>
      </c>
      <c r="C20" s="158" t="s">
        <v>463</v>
      </c>
      <c r="D20" s="163" t="s">
        <v>464</v>
      </c>
      <c r="E20" s="152"/>
      <c r="F20" s="160" t="s">
        <v>432</v>
      </c>
      <c r="G20" s="156">
        <v>3</v>
      </c>
      <c r="H20" s="156">
        <v>3</v>
      </c>
      <c r="I20" s="156">
        <v>6</v>
      </c>
      <c r="J20" s="156" t="s">
        <v>457</v>
      </c>
      <c r="K20" s="161" t="s">
        <v>454</v>
      </c>
      <c r="L20" s="161" t="s">
        <v>465</v>
      </c>
      <c r="M20" s="161" t="s">
        <v>431</v>
      </c>
      <c r="N20" s="155"/>
      <c r="O20" s="155"/>
      <c r="P20" s="161" t="s">
        <v>431</v>
      </c>
      <c r="Q20" s="156" t="s">
        <v>426</v>
      </c>
      <c r="R20" s="157"/>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ht="56.25" customHeight="1">
      <c r="A21" s="43">
        <f>OBJETIVO_SETORIAL_01!A19</f>
        <v>8</v>
      </c>
      <c r="B21" s="56" t="str">
        <f>OBJETIVO_SETORIAL_01!B19</f>
        <v>Aplicar ferramentas de EaD nos cursos de graduação, independentemente de sua modalidade de oferta; (NEAD)</v>
      </c>
      <c r="C21" s="164" t="s">
        <v>463</v>
      </c>
      <c r="D21" s="163" t="s">
        <v>464</v>
      </c>
      <c r="E21" s="152"/>
      <c r="F21" s="160" t="s">
        <v>432</v>
      </c>
      <c r="G21" s="156">
        <v>3</v>
      </c>
      <c r="H21" s="156">
        <v>3</v>
      </c>
      <c r="I21" s="156">
        <v>6</v>
      </c>
      <c r="J21" s="156" t="s">
        <v>457</v>
      </c>
      <c r="K21" s="161" t="s">
        <v>454</v>
      </c>
      <c r="L21" s="165" t="s">
        <v>465</v>
      </c>
      <c r="M21" s="161" t="s">
        <v>431</v>
      </c>
      <c r="N21" s="155"/>
      <c r="O21" s="155"/>
      <c r="P21" s="161" t="s">
        <v>431</v>
      </c>
      <c r="Q21" s="156" t="s">
        <v>426</v>
      </c>
      <c r="R21" s="157"/>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row>
    <row r="22" spans="1:44" ht="56.25" customHeight="1">
      <c r="A22" s="43">
        <f>OBJETIVO_SETORIAL_01!A20</f>
        <v>9</v>
      </c>
      <c r="B22" s="56" t="str">
        <f>OBJETIVO_SETORIAL_01!B20</f>
        <v>Garantir a inserção da dimensão internacional e intercultural na formação do discente de graduação; (ASSIN)</v>
      </c>
      <c r="C22" s="150"/>
      <c r="D22" s="151"/>
      <c r="E22" s="152"/>
      <c r="F22" s="153"/>
      <c r="G22" s="154"/>
      <c r="H22" s="154"/>
      <c r="I22" s="154"/>
      <c r="J22" s="154"/>
      <c r="K22" s="155"/>
      <c r="L22" s="155"/>
      <c r="M22" s="155"/>
      <c r="N22" s="155"/>
      <c r="O22" s="155"/>
      <c r="P22" s="155"/>
      <c r="Q22" s="156" t="s">
        <v>437</v>
      </c>
      <c r="R22" s="157"/>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1:44" ht="56.25" customHeight="1">
      <c r="A23" s="43">
        <f>OBJETIVO_SETORIAL_01!A21</f>
        <v>10</v>
      </c>
      <c r="B23" s="56" t="str">
        <f>OBJETIVO_SETORIAL_01!B21</f>
        <v>Financiar editais de apoio didático voltados para o suporte à manutenção e aquisição de equipamentos para os laboratórios de ensino;</v>
      </c>
      <c r="C23" s="158" t="s">
        <v>466</v>
      </c>
      <c r="D23" s="159" t="s">
        <v>467</v>
      </c>
      <c r="E23" s="152"/>
      <c r="F23" s="160" t="s">
        <v>453</v>
      </c>
      <c r="G23" s="156">
        <v>3</v>
      </c>
      <c r="H23" s="156">
        <v>3</v>
      </c>
      <c r="I23" s="156">
        <v>4</v>
      </c>
      <c r="J23" s="156" t="s">
        <v>457</v>
      </c>
      <c r="K23" s="161" t="s">
        <v>425</v>
      </c>
      <c r="L23" s="165" t="s">
        <v>468</v>
      </c>
      <c r="M23" s="161" t="s">
        <v>431</v>
      </c>
      <c r="N23" s="155"/>
      <c r="O23" s="155"/>
      <c r="P23" s="161" t="s">
        <v>431</v>
      </c>
      <c r="Q23" s="156" t="s">
        <v>434</v>
      </c>
      <c r="R23" s="157"/>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row>
    <row r="24" spans="1:44" ht="56.25" customHeight="1">
      <c r="A24" s="43">
        <f>OBJETIVO_SETORIAL_01!A22</f>
        <v>11</v>
      </c>
      <c r="B24" s="56" t="str">
        <f>OBJETIVO_SETORIAL_01!B22</f>
        <v>Implementar programas, atividades e ações que aproximem os discentes das atividades profissionais;</v>
      </c>
      <c r="C24" s="164" t="s">
        <v>469</v>
      </c>
      <c r="D24" s="163" t="s">
        <v>467</v>
      </c>
      <c r="E24" s="152"/>
      <c r="F24" s="160" t="s">
        <v>453</v>
      </c>
      <c r="G24" s="156">
        <v>3</v>
      </c>
      <c r="H24" s="156">
        <v>3</v>
      </c>
      <c r="I24" s="156">
        <v>4</v>
      </c>
      <c r="J24" s="156" t="s">
        <v>457</v>
      </c>
      <c r="K24" s="161" t="s">
        <v>425</v>
      </c>
      <c r="L24" s="161" t="s">
        <v>468</v>
      </c>
      <c r="M24" s="161" t="s">
        <v>431</v>
      </c>
      <c r="N24" s="155"/>
      <c r="O24" s="155"/>
      <c r="P24" s="161" t="s">
        <v>431</v>
      </c>
      <c r="Q24" s="156" t="s">
        <v>434</v>
      </c>
      <c r="R24" s="157"/>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ht="56.25" customHeight="1">
      <c r="A25" s="43">
        <f>OBJETIVO_SETORIAL_01!A23</f>
        <v>12</v>
      </c>
      <c r="B25" s="56" t="str">
        <f>OBJETIVO_SETORIAL_01!B23</f>
        <v>Ampliar aos alunos as oportunidades de mobilidade acadêmica;</v>
      </c>
      <c r="C25" s="158" t="s">
        <v>470</v>
      </c>
      <c r="D25" s="159"/>
      <c r="E25" s="152"/>
      <c r="F25" s="160"/>
      <c r="G25" s="156"/>
      <c r="H25" s="156"/>
      <c r="I25" s="156"/>
      <c r="J25" s="156"/>
      <c r="K25" s="161"/>
      <c r="L25" s="166"/>
      <c r="M25" s="161"/>
      <c r="N25" s="155"/>
      <c r="O25" s="155"/>
      <c r="P25" s="161"/>
      <c r="Q25" s="156" t="s">
        <v>437</v>
      </c>
      <c r="R25" s="157"/>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row>
    <row r="26" spans="1:44" ht="56.25" customHeight="1">
      <c r="A26" s="43">
        <f>OBJETIVO_SETORIAL_01!A24</f>
        <v>13</v>
      </c>
      <c r="B26" s="56" t="str">
        <f>OBJETIVO_SETORIAL_01!B24</f>
        <v xml:space="preserve">Implementar um programa de apoio à formação inicial e continuada de docentes da educação básica;
</v>
      </c>
      <c r="C26" s="150"/>
      <c r="D26" s="151"/>
      <c r="E26" s="152"/>
      <c r="F26" s="153"/>
      <c r="G26" s="154"/>
      <c r="H26" s="154"/>
      <c r="I26" s="154"/>
      <c r="J26" s="154"/>
      <c r="K26" s="155"/>
      <c r="L26" s="155"/>
      <c r="M26" s="155"/>
      <c r="N26" s="155"/>
      <c r="O26" s="155"/>
      <c r="P26" s="155"/>
      <c r="Q26" s="156" t="s">
        <v>437</v>
      </c>
      <c r="R26" s="157"/>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56.25" customHeight="1">
      <c r="A27" s="43">
        <f>OBJETIVO_SETORIAL_01!A25</f>
        <v>14</v>
      </c>
      <c r="B27" s="56" t="str">
        <f>OBJETIVO_SETORIAL_01!B25</f>
        <v xml:space="preserve">Implementar um programa de eventos acadêmicos
 anuais na PROEN;
</v>
      </c>
      <c r="C27" s="167" t="s">
        <v>471</v>
      </c>
      <c r="D27" s="159" t="s">
        <v>472</v>
      </c>
      <c r="E27" s="152"/>
      <c r="F27" s="160" t="s">
        <v>432</v>
      </c>
      <c r="G27" s="156">
        <v>3</v>
      </c>
      <c r="H27" s="156">
        <v>3</v>
      </c>
      <c r="I27" s="156">
        <v>4</v>
      </c>
      <c r="J27" s="156" t="s">
        <v>457</v>
      </c>
      <c r="K27" s="161" t="s">
        <v>425</v>
      </c>
      <c r="L27" s="161" t="s">
        <v>473</v>
      </c>
      <c r="M27" s="161" t="s">
        <v>431</v>
      </c>
      <c r="N27" s="155"/>
      <c r="O27" s="155"/>
      <c r="P27" s="161" t="s">
        <v>431</v>
      </c>
      <c r="Q27" s="156" t="s">
        <v>426</v>
      </c>
      <c r="R27" s="157"/>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56.25" customHeight="1">
      <c r="A28" s="43">
        <f>OBJETIVO_SETORIAL_01!A26</f>
        <v>15</v>
      </c>
      <c r="B28" s="56" t="str">
        <f>OBJETIVO_SETORIAL_01!B26</f>
        <v xml:space="preserve">Promover cursos, palestras, oficinas e demais eventos destinados à formação inicial e continuada dos docentes da educação básica; (CIPROF)
</v>
      </c>
      <c r="C28" s="150"/>
      <c r="D28" s="151"/>
      <c r="E28" s="152"/>
      <c r="F28" s="153"/>
      <c r="G28" s="154"/>
      <c r="H28" s="154"/>
      <c r="I28" s="154"/>
      <c r="J28" s="154"/>
      <c r="K28" s="155"/>
      <c r="L28" s="155"/>
      <c r="M28" s="155"/>
      <c r="N28" s="155"/>
      <c r="O28" s="155"/>
      <c r="P28" s="155"/>
      <c r="Q28" s="156" t="s">
        <v>437</v>
      </c>
      <c r="R28" s="157"/>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ht="56.25" customHeight="1">
      <c r="A29" s="43">
        <f>OBJETIVO_SETORIAL_01!A27</f>
        <v>16</v>
      </c>
      <c r="B29" s="56" t="str">
        <f>OBJETIVO_SETORIAL_01!B27</f>
        <v xml:space="preserve">Ampliar os programas institucionais de apoio pedagógico (SEACA);
</v>
      </c>
      <c r="C29" s="158" t="s">
        <v>471</v>
      </c>
      <c r="D29" s="159" t="s">
        <v>472</v>
      </c>
      <c r="E29" s="152"/>
      <c r="F29" s="160" t="s">
        <v>432</v>
      </c>
      <c r="G29" s="156">
        <v>3</v>
      </c>
      <c r="H29" s="156">
        <v>3</v>
      </c>
      <c r="I29" s="156">
        <v>4</v>
      </c>
      <c r="J29" s="156" t="s">
        <v>457</v>
      </c>
      <c r="K29" s="161" t="s">
        <v>425</v>
      </c>
      <c r="L29" s="161" t="s">
        <v>474</v>
      </c>
      <c r="M29" s="161" t="s">
        <v>431</v>
      </c>
      <c r="N29" s="155"/>
      <c r="O29" s="155"/>
      <c r="P29" s="161" t="s">
        <v>431</v>
      </c>
      <c r="Q29" s="156" t="s">
        <v>426</v>
      </c>
      <c r="R29" s="157"/>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ht="56.25" customHeight="1">
      <c r="A30" s="43">
        <f>OBJETIVO_SETORIAL_01!A28</f>
        <v>17</v>
      </c>
      <c r="B30" s="56" t="str">
        <f>OBJETIVO_SETORIAL_01!B28</f>
        <v xml:space="preserve">Ampliar o número de cursos de graduação oferecidos na modalidade educação a distância; (NEAD)
</v>
      </c>
      <c r="C30" s="150"/>
      <c r="D30" s="151"/>
      <c r="E30" s="152"/>
      <c r="F30" s="153"/>
      <c r="G30" s="154"/>
      <c r="H30" s="154"/>
      <c r="I30" s="154"/>
      <c r="J30" s="154"/>
      <c r="K30" s="155"/>
      <c r="L30" s="155"/>
      <c r="M30" s="155"/>
      <c r="N30" s="155"/>
      <c r="O30" s="155"/>
      <c r="P30" s="155"/>
      <c r="Q30" s="156" t="s">
        <v>437</v>
      </c>
      <c r="R30" s="157"/>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ht="56.25" customHeight="1">
      <c r="A31" s="43">
        <f>OBJETIVO_SETORIAL_01!A29</f>
        <v>18</v>
      </c>
      <c r="B31" s="56" t="str">
        <f>OBJETIVO_SETORIAL_01!B29</f>
        <v xml:space="preserve">Avaliar periodicamente as condições dos espaços físicos em que ocorrem as atividades de ensino da UFSJ;
</v>
      </c>
      <c r="C31" s="150"/>
      <c r="D31" s="151"/>
      <c r="E31" s="152"/>
      <c r="F31" s="153"/>
      <c r="G31" s="154"/>
      <c r="H31" s="154"/>
      <c r="I31" s="154"/>
      <c r="J31" s="154"/>
      <c r="K31" s="155"/>
      <c r="L31" s="155"/>
      <c r="M31" s="155"/>
      <c r="N31" s="155"/>
      <c r="O31" s="155"/>
      <c r="P31" s="155"/>
      <c r="Q31" s="156" t="s">
        <v>437</v>
      </c>
      <c r="R31" s="157"/>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row>
    <row r="32" spans="1:44" ht="56.25" customHeight="1">
      <c r="A32" s="43">
        <f>OBJETIVO_SETORIAL_01!A30</f>
        <v>19</v>
      </c>
      <c r="B32" s="56" t="str">
        <f>OBJETIVO_SETORIAL_01!B30</f>
        <v xml:space="preserve">Expandir os mecanismos para distribuição de equipamentos, de insumos e de espaços físicos necessários à operação de cada laboratório;
</v>
      </c>
      <c r="C32" s="150"/>
      <c r="D32" s="151"/>
      <c r="E32" s="152"/>
      <c r="F32" s="153"/>
      <c r="G32" s="154"/>
      <c r="H32" s="154"/>
      <c r="I32" s="154"/>
      <c r="J32" s="154"/>
      <c r="K32" s="155"/>
      <c r="L32" s="155"/>
      <c r="M32" s="155"/>
      <c r="N32" s="155"/>
      <c r="O32" s="155"/>
      <c r="P32" s="155"/>
      <c r="Q32" s="156" t="s">
        <v>437</v>
      </c>
      <c r="R32" s="157"/>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row>
    <row r="33" spans="1:44" ht="56.25" customHeight="1">
      <c r="A33" s="43">
        <f>OBJETIVO_SETORIAL_01!A31</f>
        <v>20</v>
      </c>
      <c r="B33" s="56" t="str">
        <f>OBJETIVO_SETORIAL_01!B31</f>
        <v xml:space="preserve">Garantir priorização à manutenção de laboratórios de ensino;
</v>
      </c>
      <c r="C33" s="158" t="s">
        <v>475</v>
      </c>
      <c r="D33" s="159" t="s">
        <v>476</v>
      </c>
      <c r="E33" s="152"/>
      <c r="F33" s="160" t="s">
        <v>432</v>
      </c>
      <c r="G33" s="156">
        <v>2</v>
      </c>
      <c r="H33" s="156">
        <v>3</v>
      </c>
      <c r="I33" s="156">
        <v>4</v>
      </c>
      <c r="J33" s="156" t="s">
        <v>457</v>
      </c>
      <c r="K33" s="161" t="s">
        <v>425</v>
      </c>
      <c r="L33" s="161" t="s">
        <v>477</v>
      </c>
      <c r="M33" s="161" t="s">
        <v>431</v>
      </c>
      <c r="N33" s="155"/>
      <c r="O33" s="155"/>
      <c r="P33" s="161" t="s">
        <v>431</v>
      </c>
      <c r="Q33" s="156" t="s">
        <v>426</v>
      </c>
      <c r="R33" s="157"/>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ht="56.25" customHeight="1">
      <c r="A34" s="43">
        <f>OBJETIVO_SETORIAL_01!A32</f>
        <v>21</v>
      </c>
      <c r="B34" s="56" t="str">
        <f>OBJETIVO_SETORIAL_01!B32</f>
        <v>Criar Resolução para normatizar a acessibilidade metodológica;</v>
      </c>
      <c r="C34" s="150"/>
      <c r="D34" s="151"/>
      <c r="E34" s="152"/>
      <c r="F34" s="153"/>
      <c r="G34" s="154"/>
      <c r="H34" s="154"/>
      <c r="I34" s="154"/>
      <c r="J34" s="154"/>
      <c r="K34" s="155"/>
      <c r="L34" s="155"/>
      <c r="M34" s="155"/>
      <c r="N34" s="155"/>
      <c r="O34" s="155"/>
      <c r="P34" s="155"/>
      <c r="Q34" s="156" t="s">
        <v>437</v>
      </c>
      <c r="R34" s="157"/>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ht="56.25" customHeight="1">
      <c r="A35" s="43">
        <f>OBJETIVO_SETORIAL_01!A33</f>
        <v>22</v>
      </c>
      <c r="B35" s="56" t="str">
        <f>OBJETIVO_SETORIAL_01!B33</f>
        <v>Viabilizar o funcionamento sustentável das fazendas institucionais (experimentais); (PROAD)</v>
      </c>
      <c r="C35" s="150"/>
      <c r="D35" s="151"/>
      <c r="E35" s="152"/>
      <c r="F35" s="153"/>
      <c r="G35" s="154"/>
      <c r="H35" s="154"/>
      <c r="I35" s="154"/>
      <c r="J35" s="154"/>
      <c r="K35" s="155"/>
      <c r="L35" s="155"/>
      <c r="M35" s="155"/>
      <c r="N35" s="155"/>
      <c r="O35" s="155"/>
      <c r="P35" s="155"/>
      <c r="Q35" s="156" t="s">
        <v>437</v>
      </c>
      <c r="R35" s="157"/>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1:44" ht="56.25" customHeight="1">
      <c r="A36" s="43">
        <f>OBJETIVO_SETORIAL_01!A34</f>
        <v>23</v>
      </c>
      <c r="B36" s="56" t="str">
        <f>OBJETIVO_SETORIAL_01!B34</f>
        <v>Construir, junto aos departamentos envolvidos, ações de uso e de desenvolvimento das fazendas para as atividades de Ensino;</v>
      </c>
      <c r="C36" s="150"/>
      <c r="D36" s="151"/>
      <c r="E36" s="152"/>
      <c r="F36" s="153"/>
      <c r="G36" s="154"/>
      <c r="H36" s="154"/>
      <c r="I36" s="154"/>
      <c r="J36" s="154"/>
      <c r="K36" s="155"/>
      <c r="L36" s="155"/>
      <c r="M36" s="155"/>
      <c r="N36" s="155"/>
      <c r="O36" s="155"/>
      <c r="P36" s="155"/>
      <c r="Q36" s="156" t="s">
        <v>437</v>
      </c>
      <c r="R36" s="157"/>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row>
    <row r="37" spans="1:44" ht="56.25" customHeight="1">
      <c r="A37" s="43">
        <f>OBJETIVO_SETORIAL_01!A35</f>
        <v>24</v>
      </c>
      <c r="B37" s="56" t="str">
        <f>OBJETIVO_SETORIAL_01!B35</f>
        <v xml:space="preserve">Manter e adquirir equipamentos para desenvolvimento das atividades acadêmicas;
</v>
      </c>
      <c r="C37" s="158" t="s">
        <v>469</v>
      </c>
      <c r="D37" s="159" t="s">
        <v>478</v>
      </c>
      <c r="E37" s="162" t="s">
        <v>479</v>
      </c>
      <c r="F37" s="160" t="s">
        <v>432</v>
      </c>
      <c r="G37" s="156">
        <v>4</v>
      </c>
      <c r="H37" s="156">
        <v>4</v>
      </c>
      <c r="I37" s="156">
        <v>10</v>
      </c>
      <c r="J37" s="156" t="s">
        <v>480</v>
      </c>
      <c r="K37" s="161" t="s">
        <v>425</v>
      </c>
      <c r="L37" s="161" t="s">
        <v>481</v>
      </c>
      <c r="M37" s="161" t="s">
        <v>431</v>
      </c>
      <c r="N37" s="155"/>
      <c r="O37" s="155"/>
      <c r="P37" s="161" t="s">
        <v>431</v>
      </c>
      <c r="Q37" s="156" t="s">
        <v>434</v>
      </c>
      <c r="R37" s="157"/>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row>
    <row r="38" spans="1:44" ht="56.25" customHeight="1">
      <c r="A38" s="43">
        <f>OBJETIVO_SETORIAL_01!A36</f>
        <v>25</v>
      </c>
      <c r="B38" s="56" t="str">
        <f>OBJETIVO_SETORIAL_01!B36</f>
        <v xml:space="preserve">Aperfeiçoar o apoio pedagógico aos discentes; (SEACA)
</v>
      </c>
      <c r="C38" s="150"/>
      <c r="D38" s="151"/>
      <c r="E38" s="152"/>
      <c r="F38" s="153"/>
      <c r="G38" s="154"/>
      <c r="H38" s="154"/>
      <c r="I38" s="154"/>
      <c r="J38" s="154"/>
      <c r="K38" s="155"/>
      <c r="L38" s="155"/>
      <c r="M38" s="155"/>
      <c r="N38" s="155"/>
      <c r="O38" s="155"/>
      <c r="P38" s="155"/>
      <c r="Q38" s="156" t="s">
        <v>437</v>
      </c>
      <c r="R38" s="157"/>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1:44" ht="56.25" customHeight="1">
      <c r="A39" s="43">
        <f>OBJETIVO_SETORIAL_01!A37</f>
        <v>26</v>
      </c>
      <c r="B39" s="56" t="str">
        <f>OBJETIVO_SETORIAL_01!B37</f>
        <v>Disponibilizar ferramentas de educação a distância para implementar ações em  cursos e programas; (NEAD)</v>
      </c>
      <c r="C39" s="158" t="s">
        <v>482</v>
      </c>
      <c r="D39" s="159" t="s">
        <v>483</v>
      </c>
      <c r="E39" s="152"/>
      <c r="F39" s="160" t="s">
        <v>432</v>
      </c>
      <c r="G39" s="156">
        <v>4</v>
      </c>
      <c r="H39" s="156">
        <v>4</v>
      </c>
      <c r="I39" s="156">
        <v>10</v>
      </c>
      <c r="J39" s="156" t="s">
        <v>480</v>
      </c>
      <c r="K39" s="161" t="s">
        <v>425</v>
      </c>
      <c r="L39" s="161" t="s">
        <v>484</v>
      </c>
      <c r="M39" s="161" t="s">
        <v>431</v>
      </c>
      <c r="N39" s="155"/>
      <c r="O39" s="155"/>
      <c r="P39" s="161" t="s">
        <v>431</v>
      </c>
      <c r="Q39" s="156" t="s">
        <v>434</v>
      </c>
      <c r="R39" s="157"/>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1:44" ht="375">
      <c r="A40" s="43">
        <f>OBJETIVO_SETORIAL_01!A38</f>
        <v>27</v>
      </c>
      <c r="B40" s="56" t="str">
        <f>OBJETIVO_SETORIAL_01!B38</f>
        <v>Realizar levantamentos contínuos e sistemáticos de dados acerca da evolução da vida acadêmica dos discentes de graduação por meio de ferramentas de gestão de dados aplicadas às seguintes espécies de informação relativas ao universo da graduação na UFSJ; (SERLE)</v>
      </c>
      <c r="C40" s="164" t="s">
        <v>485</v>
      </c>
      <c r="D40" s="163" t="s">
        <v>486</v>
      </c>
      <c r="E40" s="162" t="s">
        <v>487</v>
      </c>
      <c r="F40" s="160" t="s">
        <v>432</v>
      </c>
      <c r="G40" s="156">
        <v>4</v>
      </c>
      <c r="H40" s="156">
        <v>4</v>
      </c>
      <c r="I40" s="156">
        <v>20</v>
      </c>
      <c r="J40" s="156" t="s">
        <v>488</v>
      </c>
      <c r="K40" s="161" t="s">
        <v>433</v>
      </c>
      <c r="L40" s="161" t="s">
        <v>489</v>
      </c>
      <c r="M40" s="161" t="s">
        <v>431</v>
      </c>
      <c r="N40" s="155"/>
      <c r="O40" s="155"/>
      <c r="P40" s="161" t="s">
        <v>431</v>
      </c>
      <c r="Q40" s="156" t="s">
        <v>434</v>
      </c>
      <c r="R40" s="157"/>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1:44" ht="56.25" customHeight="1">
      <c r="A41" s="43">
        <f>OBJETIVO_SETORIAL_01!A39</f>
        <v>28</v>
      </c>
      <c r="B41" s="56" t="str">
        <f>OBJETIVO_SETORIAL_01!B39</f>
        <v>Garantir atualização aos projetos pedagógicos dos cursos de graduação da UFSJ; (SERLE)</v>
      </c>
      <c r="C41" s="168" t="s">
        <v>490</v>
      </c>
      <c r="D41" s="159" t="s">
        <v>491</v>
      </c>
      <c r="E41" s="162" t="s">
        <v>492</v>
      </c>
      <c r="F41" s="160" t="s">
        <v>432</v>
      </c>
      <c r="G41" s="156">
        <v>1</v>
      </c>
      <c r="H41" s="156">
        <v>1</v>
      </c>
      <c r="I41" s="156">
        <v>3</v>
      </c>
      <c r="J41" s="156" t="s">
        <v>493</v>
      </c>
      <c r="K41" s="161" t="s">
        <v>433</v>
      </c>
      <c r="L41" s="169" t="s">
        <v>489</v>
      </c>
      <c r="M41" s="161" t="s">
        <v>431</v>
      </c>
      <c r="N41" s="155"/>
      <c r="O41" s="155"/>
      <c r="P41" s="161" t="s">
        <v>431</v>
      </c>
      <c r="Q41" s="156" t="s">
        <v>426</v>
      </c>
      <c r="R41" s="157"/>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ht="150">
      <c r="A42" s="43">
        <f>OBJETIVO_SETORIAL_01!A40</f>
        <v>29</v>
      </c>
      <c r="B42" s="56" t="str">
        <f>OBJETIVO_SETORIAL_01!B40</f>
        <v>Construir instrumentos de comunicação voltados para a conscientização sistemática da comunidade acadêmica quanto à importância dos processos de avaliação SINAES; (SERLE)</v>
      </c>
      <c r="C42" s="158" t="s">
        <v>494</v>
      </c>
      <c r="D42" s="159" t="s">
        <v>495</v>
      </c>
      <c r="E42" s="152"/>
      <c r="F42" s="160" t="s">
        <v>432</v>
      </c>
      <c r="G42" s="156">
        <v>1</v>
      </c>
      <c r="H42" s="156">
        <v>1</v>
      </c>
      <c r="I42" s="156">
        <v>1</v>
      </c>
      <c r="J42" s="156" t="s">
        <v>493</v>
      </c>
      <c r="K42" s="161" t="s">
        <v>425</v>
      </c>
      <c r="L42" s="161" t="s">
        <v>98</v>
      </c>
      <c r="M42" s="161" t="s">
        <v>431</v>
      </c>
      <c r="N42" s="155"/>
      <c r="O42" s="155"/>
      <c r="P42" s="161" t="s">
        <v>431</v>
      </c>
      <c r="Q42" s="156" t="s">
        <v>426</v>
      </c>
      <c r="R42" s="157"/>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row>
    <row r="43" spans="1:44" ht="225">
      <c r="A43" s="43">
        <f>OBJETIVO_SETORIAL_01!A41</f>
        <v>30</v>
      </c>
      <c r="B43" s="56" t="str">
        <f>OBJETIVO_SETORIAL_01!B41</f>
        <v>Criar ferramentas gerenciais para assegurar o acompanhamento dos egressos dos cursos de graduação da UFSJ, de modo oferecer aos ex-alunos novas oportunidades de formação acadêmica, de capacitação profissional e de trabalho e renda; (SERLE)</v>
      </c>
      <c r="C43" s="158" t="s">
        <v>496</v>
      </c>
      <c r="D43" s="159" t="s">
        <v>497</v>
      </c>
      <c r="E43" s="162" t="s">
        <v>498</v>
      </c>
      <c r="F43" s="160" t="s">
        <v>432</v>
      </c>
      <c r="G43" s="156">
        <v>3</v>
      </c>
      <c r="H43" s="156">
        <v>4</v>
      </c>
      <c r="I43" s="156">
        <v>6</v>
      </c>
      <c r="J43" s="156" t="s">
        <v>457</v>
      </c>
      <c r="K43" s="161" t="s">
        <v>433</v>
      </c>
      <c r="L43" s="161" t="s">
        <v>499</v>
      </c>
      <c r="M43" s="161" t="s">
        <v>431</v>
      </c>
      <c r="N43" s="155"/>
      <c r="O43" s="155"/>
      <c r="P43" s="161" t="s">
        <v>431</v>
      </c>
      <c r="Q43" s="156" t="s">
        <v>426</v>
      </c>
      <c r="R43" s="157"/>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4" spans="1:44" ht="56.25" customHeight="1">
      <c r="A44" s="43">
        <f>OBJETIVO_SETORIAL_01!A42</f>
        <v>31</v>
      </c>
      <c r="B44" s="56" t="str">
        <f>OBJETIVO_SETORIAL_01!B42</f>
        <v>Organizar os processos de autorização e de reconhecimento ou renovação de reconhecimento institucional dos cursos de graduação e de pós-graduação lato sensu da UFSJ; (SERLE)</v>
      </c>
      <c r="C44" s="158" t="s">
        <v>500</v>
      </c>
      <c r="D44" s="159" t="s">
        <v>501</v>
      </c>
      <c r="E44" s="162" t="s">
        <v>502</v>
      </c>
      <c r="F44" s="160" t="s">
        <v>435</v>
      </c>
      <c r="G44" s="156">
        <v>1</v>
      </c>
      <c r="H44" s="156">
        <v>1</v>
      </c>
      <c r="I44" s="156">
        <v>1</v>
      </c>
      <c r="J44" s="156" t="s">
        <v>503</v>
      </c>
      <c r="K44" s="161" t="s">
        <v>433</v>
      </c>
      <c r="L44" s="161" t="s">
        <v>98</v>
      </c>
      <c r="M44" s="161" t="s">
        <v>431</v>
      </c>
      <c r="N44" s="155"/>
      <c r="O44" s="155"/>
      <c r="P44" s="161" t="s">
        <v>431</v>
      </c>
      <c r="Q44" s="156" t="s">
        <v>426</v>
      </c>
      <c r="R44" s="157"/>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row>
    <row r="45" spans="1:44" ht="56.25" customHeight="1">
      <c r="A45" s="43">
        <f>OBJETIVO_SETORIAL_01!A43</f>
        <v>32</v>
      </c>
      <c r="B45" s="56" t="str">
        <f>OBJETIVO_SETORIAL_01!B43</f>
        <v>Gerenciar o ENADE; (SERLE)</v>
      </c>
      <c r="C45" s="158" t="s">
        <v>504</v>
      </c>
      <c r="D45" s="159" t="s">
        <v>505</v>
      </c>
      <c r="E45" s="162" t="s">
        <v>506</v>
      </c>
      <c r="F45" s="160" t="s">
        <v>432</v>
      </c>
      <c r="G45" s="156">
        <v>1</v>
      </c>
      <c r="H45" s="156">
        <v>1</v>
      </c>
      <c r="I45" s="156">
        <v>1</v>
      </c>
      <c r="J45" s="156" t="s">
        <v>503</v>
      </c>
      <c r="K45" s="161" t="s">
        <v>433</v>
      </c>
      <c r="L45" s="161" t="s">
        <v>98</v>
      </c>
      <c r="M45" s="161" t="s">
        <v>431</v>
      </c>
      <c r="N45" s="155"/>
      <c r="O45" s="155"/>
      <c r="P45" s="161" t="s">
        <v>431</v>
      </c>
      <c r="Q45" s="156" t="s">
        <v>426</v>
      </c>
      <c r="R45" s="157"/>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row>
    <row r="46" spans="1:44" ht="56.25" customHeight="1">
      <c r="A46" s="43">
        <f>OBJETIVO_SETORIAL_01!A44</f>
        <v>33</v>
      </c>
      <c r="B46" s="56" t="str">
        <f>OBJETIVO_SETORIAL_01!B44</f>
        <v>Gerenciar o CENSUP; (SERLE)</v>
      </c>
      <c r="C46" s="158" t="s">
        <v>507</v>
      </c>
      <c r="D46" s="159" t="s">
        <v>508</v>
      </c>
      <c r="E46" s="162" t="s">
        <v>509</v>
      </c>
      <c r="F46" s="160" t="s">
        <v>432</v>
      </c>
      <c r="G46" s="156">
        <v>1</v>
      </c>
      <c r="H46" s="156">
        <v>1</v>
      </c>
      <c r="I46" s="156">
        <v>1</v>
      </c>
      <c r="J46" s="156" t="s">
        <v>503</v>
      </c>
      <c r="K46" s="161" t="s">
        <v>433</v>
      </c>
      <c r="L46" s="161" t="s">
        <v>98</v>
      </c>
      <c r="M46" s="161" t="s">
        <v>431</v>
      </c>
      <c r="N46" s="155"/>
      <c r="O46" s="155"/>
      <c r="P46" s="161" t="s">
        <v>431</v>
      </c>
      <c r="Q46" s="156" t="s">
        <v>426</v>
      </c>
      <c r="R46" s="157"/>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ht="56.25" customHeight="1">
      <c r="A47" s="43">
        <f>OBJETIVO_SETORIAL_01!A45</f>
        <v>34</v>
      </c>
      <c r="B47" s="56" t="str">
        <f>OBJETIVO_SETORIAL_01!B45</f>
        <v>Publicar novos editais de apoio financeiro para equipes de competições acadêmicas; (SEACA)</v>
      </c>
      <c r="C47" s="150"/>
      <c r="D47" s="151"/>
      <c r="E47" s="152"/>
      <c r="F47" s="153"/>
      <c r="G47" s="154"/>
      <c r="H47" s="154"/>
      <c r="I47" s="154"/>
      <c r="J47" s="154"/>
      <c r="K47" s="155"/>
      <c r="L47" s="155"/>
      <c r="M47" s="155"/>
      <c r="N47" s="155"/>
      <c r="O47" s="155"/>
      <c r="P47" s="155"/>
      <c r="Q47" s="154"/>
      <c r="R47" s="157"/>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row>
    <row r="48" spans="1:44" ht="56.25" customHeight="1">
      <c r="A48" s="43">
        <f>OBJETIVO_SETORIAL_01!A46</f>
        <v>35</v>
      </c>
      <c r="B48" s="56" t="str">
        <f>OBJETIVO_SETORIAL_01!B46</f>
        <v>Institucionalizar a existência de equipes de competições acadêmicas; (SEACA)</v>
      </c>
      <c r="C48" s="150"/>
      <c r="D48" s="151"/>
      <c r="E48" s="152"/>
      <c r="F48" s="153"/>
      <c r="G48" s="154"/>
      <c r="H48" s="154"/>
      <c r="I48" s="154"/>
      <c r="J48" s="154"/>
      <c r="K48" s="155"/>
      <c r="L48" s="155"/>
      <c r="M48" s="155"/>
      <c r="N48" s="155"/>
      <c r="O48" s="155"/>
      <c r="P48" s="155"/>
      <c r="Q48" s="154"/>
      <c r="R48" s="157"/>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row>
    <row r="49" spans="1:44" ht="56.25" customHeight="1">
      <c r="A49" s="43">
        <f>OBJETIVO_SETORIAL_01!A47</f>
        <v>36</v>
      </c>
      <c r="B49" s="56" t="str">
        <f>OBJETIVO_SETORIAL_01!B47</f>
        <v>Aumentar o financiamento aos grupos do Programa de Educação Tutorial (PET); (SEACA)</v>
      </c>
      <c r="C49" s="150"/>
      <c r="D49" s="151"/>
      <c r="E49" s="152"/>
      <c r="F49" s="153"/>
      <c r="G49" s="154"/>
      <c r="H49" s="154"/>
      <c r="I49" s="154"/>
      <c r="J49" s="154"/>
      <c r="K49" s="155"/>
      <c r="L49" s="155"/>
      <c r="M49" s="155"/>
      <c r="N49" s="155"/>
      <c r="O49" s="155"/>
      <c r="P49" s="155"/>
      <c r="Q49" s="154"/>
      <c r="R49" s="157"/>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1:44" ht="56.25" customHeight="1">
      <c r="A50" s="43">
        <f>OBJETIVO_SETORIAL_01!A48</f>
        <v>37</v>
      </c>
      <c r="B50" s="56" t="str">
        <f>OBJETIVO_SETORIAL_01!B48</f>
        <v>Reformular o programa de monitoria de discentes da UFSJ para apoio à ampliação das possibilidades de formação dos alunos de graduação; (SEACA)</v>
      </c>
      <c r="C50" s="150"/>
      <c r="D50" s="151"/>
      <c r="E50" s="152"/>
      <c r="F50" s="153"/>
      <c r="G50" s="154"/>
      <c r="H50" s="154"/>
      <c r="I50" s="154"/>
      <c r="J50" s="154"/>
      <c r="K50" s="155"/>
      <c r="L50" s="155"/>
      <c r="M50" s="155"/>
      <c r="N50" s="155"/>
      <c r="O50" s="155"/>
      <c r="P50" s="155"/>
      <c r="Q50" s="154"/>
      <c r="R50" s="157"/>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ht="56.25" customHeight="1">
      <c r="A51" s="43">
        <f>OBJETIVO_SETORIAL_01!A49</f>
        <v>38</v>
      </c>
      <c r="B51" s="56" t="str">
        <f>OBJETIVO_SETORIAL_01!B49</f>
        <v>Aprimorar os editais de apoio às atividades acadêmicas (semanas, eventos, seminários, entre outros) nos cursos de graduação; (SEACA)</v>
      </c>
      <c r="C51" s="150"/>
      <c r="D51" s="151"/>
      <c r="E51" s="152"/>
      <c r="F51" s="153"/>
      <c r="G51" s="154"/>
      <c r="H51" s="154"/>
      <c r="I51" s="154"/>
      <c r="J51" s="154"/>
      <c r="K51" s="155"/>
      <c r="L51" s="155"/>
      <c r="M51" s="155"/>
      <c r="N51" s="155"/>
      <c r="O51" s="155"/>
      <c r="P51" s="155"/>
      <c r="Q51" s="154"/>
      <c r="R51" s="157"/>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row>
    <row r="52" spans="1:44" ht="56.25" customHeight="1">
      <c r="A52" s="43">
        <f>OBJETIVO_SETORIAL_01!A50</f>
        <v>39</v>
      </c>
      <c r="B52" s="56" t="str">
        <f>OBJETIVO_SETORIAL_01!B50</f>
        <v>Garantir processos de acolhida aos discentes de graduação; (SEACA)</v>
      </c>
      <c r="C52" s="150"/>
      <c r="D52" s="151"/>
      <c r="E52" s="152"/>
      <c r="F52" s="153"/>
      <c r="G52" s="154"/>
      <c r="H52" s="154"/>
      <c r="I52" s="154"/>
      <c r="J52" s="154"/>
      <c r="K52" s="155"/>
      <c r="L52" s="155"/>
      <c r="M52" s="155"/>
      <c r="N52" s="155"/>
      <c r="O52" s="155"/>
      <c r="P52" s="155"/>
      <c r="Q52" s="154"/>
      <c r="R52" s="157"/>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1:44" ht="56.25" customHeight="1">
      <c r="A53" s="43">
        <f>OBJETIVO_SETORIAL_01!A51</f>
        <v>40</v>
      </c>
      <c r="B53" s="56" t="str">
        <f>OBJETIVO_SETORIAL_01!B51</f>
        <v>Formular estratégias de atração de novos discentes; (COPEVE)</v>
      </c>
      <c r="C53" s="158" t="s">
        <v>510</v>
      </c>
      <c r="D53" s="159" t="s">
        <v>511</v>
      </c>
      <c r="E53" s="162" t="s">
        <v>512</v>
      </c>
      <c r="F53" s="160" t="s">
        <v>432</v>
      </c>
      <c r="G53" s="156">
        <v>2</v>
      </c>
      <c r="H53" s="156">
        <v>4</v>
      </c>
      <c r="I53" s="156">
        <v>8</v>
      </c>
      <c r="J53" s="156" t="s">
        <v>480</v>
      </c>
      <c r="K53" s="161" t="s">
        <v>425</v>
      </c>
      <c r="L53" s="161" t="s">
        <v>513</v>
      </c>
      <c r="M53" s="161" t="s">
        <v>431</v>
      </c>
      <c r="N53" s="155"/>
      <c r="O53" s="155"/>
      <c r="P53" s="161" t="s">
        <v>431</v>
      </c>
      <c r="Q53" s="156" t="s">
        <v>426</v>
      </c>
      <c r="R53" s="157"/>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row>
    <row r="54" spans="1:44" ht="56.25" customHeight="1">
      <c r="A54" s="43">
        <f>OBJETIVO_SETORIAL_01!A52</f>
        <v>41</v>
      </c>
      <c r="B54" s="56" t="str">
        <f>OBJETIVO_SETORIAL_01!B52</f>
        <v>Atuar de forma ampla junto às coordenadorias de curso referente à política de estágio de estudantes; (SESTA)</v>
      </c>
      <c r="C54" s="158" t="s">
        <v>514</v>
      </c>
      <c r="D54" s="159" t="s">
        <v>515</v>
      </c>
      <c r="E54" s="162" t="s">
        <v>516</v>
      </c>
      <c r="F54" s="160" t="s">
        <v>432</v>
      </c>
      <c r="G54" s="156">
        <v>3</v>
      </c>
      <c r="H54" s="156">
        <v>4</v>
      </c>
      <c r="I54" s="156">
        <v>8</v>
      </c>
      <c r="J54" s="156" t="s">
        <v>480</v>
      </c>
      <c r="K54" s="161" t="s">
        <v>425</v>
      </c>
      <c r="L54" s="161" t="s">
        <v>517</v>
      </c>
      <c r="M54" s="161" t="s">
        <v>431</v>
      </c>
      <c r="N54" s="155"/>
      <c r="O54" s="155"/>
      <c r="P54" s="161" t="s">
        <v>431</v>
      </c>
      <c r="Q54" s="156" t="s">
        <v>434</v>
      </c>
      <c r="R54" s="157"/>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row>
    <row r="55" spans="1:44" ht="93">
      <c r="A55" s="43">
        <f>OBJETIVO_SETORIAL_01!A53</f>
        <v>42</v>
      </c>
      <c r="B55" s="56" t="str">
        <f>OBJETIVO_SETORIAL_01!B53</f>
        <v>Aplicar novas ferramentas de tecnologia de informação voltadas para o aprimoramento do acompanhamento de egressos da graduação a fim de possibilitar a aproximação e interação entre a universidade e seus egressos; (SESTA)</v>
      </c>
      <c r="C55" s="158" t="s">
        <v>518</v>
      </c>
      <c r="D55" s="159" t="s">
        <v>519</v>
      </c>
      <c r="E55" s="162" t="s">
        <v>520</v>
      </c>
      <c r="F55" s="160" t="s">
        <v>432</v>
      </c>
      <c r="G55" s="156">
        <v>4</v>
      </c>
      <c r="H55" s="156">
        <v>4</v>
      </c>
      <c r="I55" s="156">
        <v>10</v>
      </c>
      <c r="J55" s="156" t="s">
        <v>480</v>
      </c>
      <c r="K55" s="161" t="s">
        <v>433</v>
      </c>
      <c r="L55" s="161" t="s">
        <v>521</v>
      </c>
      <c r="M55" s="161" t="s">
        <v>431</v>
      </c>
      <c r="N55" s="155"/>
      <c r="O55" s="155"/>
      <c r="P55" s="161" t="s">
        <v>431</v>
      </c>
      <c r="Q55" s="156" t="s">
        <v>434</v>
      </c>
      <c r="R55" s="157"/>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1:44" ht="93.75">
      <c r="A56" s="43">
        <f>OBJETIVO_SETORIAL_01!A54</f>
        <v>43</v>
      </c>
      <c r="B56" s="56" t="str">
        <f>OBJETIVO_SETORIAL_01!B54</f>
        <v>Realizar estudos e elaborar relatórios sobre o perfil acadêmico e profissional dos egressos da graduação, a partir dos dados inseridos no Portal de Egressos, a fim de contribuir com a consolidação da Política Institucional de Acompanhamento de Egressos; (SESTA)</v>
      </c>
      <c r="C56" s="158" t="s">
        <v>522</v>
      </c>
      <c r="D56" s="159" t="s">
        <v>523</v>
      </c>
      <c r="E56" s="162" t="s">
        <v>524</v>
      </c>
      <c r="F56" s="160" t="s">
        <v>432</v>
      </c>
      <c r="G56" s="156">
        <v>4</v>
      </c>
      <c r="H56" s="156">
        <v>4</v>
      </c>
      <c r="I56" s="156">
        <v>10</v>
      </c>
      <c r="J56" s="156" t="s">
        <v>480</v>
      </c>
      <c r="K56" s="161" t="s">
        <v>425</v>
      </c>
      <c r="L56" s="161" t="s">
        <v>525</v>
      </c>
      <c r="M56" s="161" t="s">
        <v>431</v>
      </c>
      <c r="N56" s="155"/>
      <c r="O56" s="155"/>
      <c r="P56" s="161" t="s">
        <v>431</v>
      </c>
      <c r="Q56" s="156" t="s">
        <v>434</v>
      </c>
      <c r="R56" s="157"/>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row>
    <row r="57" spans="1:44" ht="56.25" customHeight="1">
      <c r="A57" s="43">
        <f>OBJETIVO_SETORIAL_01!A55</f>
        <v>44</v>
      </c>
      <c r="B57" s="56" t="str">
        <f>OBJETIVO_SETORIAL_01!B55</f>
        <v>Gerenciar o Portal de Egressos/nova Plataforma; (SESTA)</v>
      </c>
      <c r="C57" s="158" t="s">
        <v>518</v>
      </c>
      <c r="D57" s="159" t="s">
        <v>526</v>
      </c>
      <c r="E57" s="162" t="s">
        <v>527</v>
      </c>
      <c r="F57" s="160" t="s">
        <v>432</v>
      </c>
      <c r="G57" s="156">
        <v>4</v>
      </c>
      <c r="H57" s="156">
        <v>4</v>
      </c>
      <c r="I57" s="156">
        <v>10</v>
      </c>
      <c r="J57" s="156" t="s">
        <v>480</v>
      </c>
      <c r="K57" s="161" t="s">
        <v>425</v>
      </c>
      <c r="L57" s="161" t="s">
        <v>528</v>
      </c>
      <c r="M57" s="161" t="s">
        <v>431</v>
      </c>
      <c r="N57" s="155"/>
      <c r="O57" s="155"/>
      <c r="P57" s="161" t="s">
        <v>431</v>
      </c>
      <c r="Q57" s="156" t="s">
        <v>434</v>
      </c>
      <c r="R57" s="157"/>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row>
    <row r="58" spans="1:44" ht="56.25" customHeight="1">
      <c r="A58" s="43">
        <f>OBJETIVO_SETORIAL_01!A56</f>
        <v>45</v>
      </c>
      <c r="B58" s="56" t="str">
        <f>OBJETIVO_SETORIAL_01!B56</f>
        <v>Ampliar a atuação do Setor de Estágios da UFSJ como órgão estratégico para interação com o campo e rede de trabalho; (SESTA)</v>
      </c>
      <c r="C58" s="158" t="s">
        <v>529</v>
      </c>
      <c r="D58" s="159" t="s">
        <v>530</v>
      </c>
      <c r="E58" s="152"/>
      <c r="F58" s="160" t="s">
        <v>432</v>
      </c>
      <c r="G58" s="156">
        <v>3</v>
      </c>
      <c r="H58" s="156">
        <v>4</v>
      </c>
      <c r="I58" s="156">
        <v>8</v>
      </c>
      <c r="J58" s="156" t="s">
        <v>480</v>
      </c>
      <c r="K58" s="161" t="s">
        <v>425</v>
      </c>
      <c r="L58" s="161" t="s">
        <v>531</v>
      </c>
      <c r="M58" s="161" t="s">
        <v>431</v>
      </c>
      <c r="N58" s="155"/>
      <c r="O58" s="155"/>
      <c r="P58" s="161" t="s">
        <v>431</v>
      </c>
      <c r="Q58" s="156" t="s">
        <v>434</v>
      </c>
      <c r="R58" s="157"/>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ht="69.75">
      <c r="A59" s="43">
        <f>OBJETIVO_SETORIAL_01!A57</f>
        <v>46</v>
      </c>
      <c r="B59" s="56" t="str">
        <f>OBJETIVO_SETORIAL_01!B57</f>
        <v>Articular com as empresas concedentes, a divulgação de Programas de Estágio, oportunizando aos discentes, a inserção no mercado de trabalho através da realização do estágio curricular; (SESTA)</v>
      </c>
      <c r="C59" s="158" t="s">
        <v>532</v>
      </c>
      <c r="D59" s="159" t="s">
        <v>533</v>
      </c>
      <c r="E59" s="152"/>
      <c r="F59" s="160" t="s">
        <v>432</v>
      </c>
      <c r="G59" s="156">
        <v>3</v>
      </c>
      <c r="H59" s="156">
        <v>3</v>
      </c>
      <c r="I59" s="156">
        <v>6</v>
      </c>
      <c r="J59" s="156" t="s">
        <v>457</v>
      </c>
      <c r="K59" s="161" t="s">
        <v>436</v>
      </c>
      <c r="L59" s="161" t="s">
        <v>525</v>
      </c>
      <c r="M59" s="161" t="s">
        <v>431</v>
      </c>
      <c r="N59" s="155"/>
      <c r="O59" s="155"/>
      <c r="P59" s="161" t="s">
        <v>431</v>
      </c>
      <c r="Q59" s="156" t="s">
        <v>434</v>
      </c>
      <c r="R59" s="157"/>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row>
    <row r="60" spans="1:44" ht="93">
      <c r="A60" s="43">
        <f>OBJETIVO_SETORIAL_01!A58</f>
        <v>47</v>
      </c>
      <c r="B60" s="56" t="str">
        <f>OBJETIVO_SETORIAL_01!B58</f>
        <v>Implementar, de forma plena, a tramitação de todos os processos de convênio de estágio, no âmbito da graduação, entre  a UFSJ e as concedentes, de forma eletrônica e eficaz,  de modo a agilizar a celebração do convênio e o início do estágio pelos discentes; (SESTA)</v>
      </c>
      <c r="C60" s="158" t="s">
        <v>534</v>
      </c>
      <c r="D60" s="159" t="s">
        <v>535</v>
      </c>
      <c r="E60" s="152"/>
      <c r="F60" s="160" t="s">
        <v>432</v>
      </c>
      <c r="G60" s="156">
        <v>3</v>
      </c>
      <c r="H60" s="156">
        <v>4</v>
      </c>
      <c r="I60" s="156">
        <v>4</v>
      </c>
      <c r="J60" s="156" t="s">
        <v>457</v>
      </c>
      <c r="K60" s="161" t="s">
        <v>433</v>
      </c>
      <c r="L60" s="161" t="s">
        <v>531</v>
      </c>
      <c r="M60" s="161" t="s">
        <v>431</v>
      </c>
      <c r="N60" s="155"/>
      <c r="O60" s="155"/>
      <c r="P60" s="161" t="s">
        <v>431</v>
      </c>
      <c r="Q60" s="156" t="s">
        <v>434</v>
      </c>
      <c r="R60" s="157"/>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row>
    <row r="61" spans="1:44" ht="56.25" customHeight="1">
      <c r="A61" s="43">
        <f>OBJETIVO_SETORIAL_01!A59</f>
        <v>48</v>
      </c>
      <c r="B61" s="56" t="str">
        <f>OBJETIVO_SETORIAL_01!B59</f>
        <v>Dar suporte aos cursos de graduação quanto às atividades de Estágio Curricular, desenvolvidas pelos discentes; (SESTA)</v>
      </c>
      <c r="C61" s="158" t="s">
        <v>532</v>
      </c>
      <c r="D61" s="159" t="s">
        <v>536</v>
      </c>
      <c r="E61" s="162"/>
      <c r="F61" s="160" t="s">
        <v>432</v>
      </c>
      <c r="G61" s="156">
        <v>3</v>
      </c>
      <c r="H61" s="156">
        <v>4</v>
      </c>
      <c r="I61" s="156">
        <v>8</v>
      </c>
      <c r="J61" s="156" t="s">
        <v>480</v>
      </c>
      <c r="K61" s="161" t="s">
        <v>425</v>
      </c>
      <c r="L61" s="161" t="s">
        <v>531</v>
      </c>
      <c r="M61" s="161" t="s">
        <v>431</v>
      </c>
      <c r="N61" s="155"/>
      <c r="O61" s="155"/>
      <c r="P61" s="161" t="s">
        <v>431</v>
      </c>
      <c r="Q61" s="156" t="s">
        <v>434</v>
      </c>
      <c r="R61" s="157"/>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row>
    <row r="62" spans="1:44" ht="112.5">
      <c r="A62" s="43">
        <f>OBJETIVO_SETORIAL_01!A60</f>
        <v>49</v>
      </c>
      <c r="B62" s="56" t="str">
        <f>OBJETIVO_SETORIAL_01!B60</f>
        <v>Administrar plenamente o sistema de gerenciamento do processo de estágio de discentes pelo novo sistema SIGAA - Central de Estágios; (SESTA)</v>
      </c>
      <c r="C62" s="158" t="s">
        <v>537</v>
      </c>
      <c r="D62" s="159" t="s">
        <v>538</v>
      </c>
      <c r="E62" s="162" t="s">
        <v>539</v>
      </c>
      <c r="F62" s="160" t="s">
        <v>432</v>
      </c>
      <c r="G62" s="156">
        <v>3</v>
      </c>
      <c r="H62" s="156">
        <v>4</v>
      </c>
      <c r="I62" s="156">
        <v>8</v>
      </c>
      <c r="J62" s="156" t="s">
        <v>480</v>
      </c>
      <c r="K62" s="161" t="s">
        <v>433</v>
      </c>
      <c r="L62" s="161" t="s">
        <v>540</v>
      </c>
      <c r="M62" s="161" t="s">
        <v>431</v>
      </c>
      <c r="N62" s="155"/>
      <c r="O62" s="155"/>
      <c r="P62" s="161" t="s">
        <v>431</v>
      </c>
      <c r="Q62" s="156" t="s">
        <v>434</v>
      </c>
      <c r="R62" s="157"/>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ht="56.25" customHeight="1">
      <c r="A63" s="43">
        <f>OBJETIVO_SETORIAL_01!A61</f>
        <v>50</v>
      </c>
      <c r="B63" s="56" t="str">
        <f>OBJETIVO_SETORIAL_01!B61</f>
        <v>Atualizar o acervo bibliográfico dos cursos de graduação da UFSJ (DIBIB)</v>
      </c>
      <c r="C63" s="158" t="s">
        <v>541</v>
      </c>
      <c r="D63" s="159" t="s">
        <v>542</v>
      </c>
      <c r="E63" s="162" t="s">
        <v>543</v>
      </c>
      <c r="F63" s="160" t="s">
        <v>432</v>
      </c>
      <c r="G63" s="156">
        <v>2</v>
      </c>
      <c r="H63" s="156">
        <v>3</v>
      </c>
      <c r="I63" s="156">
        <v>6</v>
      </c>
      <c r="J63" s="156" t="s">
        <v>457</v>
      </c>
      <c r="K63" s="161" t="s">
        <v>425</v>
      </c>
      <c r="L63" s="161" t="s">
        <v>544</v>
      </c>
      <c r="M63" s="161" t="s">
        <v>431</v>
      </c>
      <c r="N63" s="155"/>
      <c r="O63" s="155"/>
      <c r="P63" s="161" t="s">
        <v>431</v>
      </c>
      <c r="Q63" s="156" t="s">
        <v>434</v>
      </c>
      <c r="R63" s="157"/>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row>
    <row r="64" spans="1:44" ht="56.25" customHeight="1">
      <c r="A64" s="43">
        <f>OBJETIVO_SETORIAL_01!A62</f>
        <v>51</v>
      </c>
      <c r="B64" s="56" t="str">
        <f>OBJETIVO_SETORIAL_01!B62</f>
        <v>Atualizar o acervo bibliográfico dos cursos de pós-graduação da UFSJ (DIBIB)</v>
      </c>
      <c r="C64" s="158" t="s">
        <v>541</v>
      </c>
      <c r="D64" s="159" t="s">
        <v>542</v>
      </c>
      <c r="E64" s="162" t="s">
        <v>543</v>
      </c>
      <c r="F64" s="160" t="s">
        <v>432</v>
      </c>
      <c r="G64" s="156">
        <v>2</v>
      </c>
      <c r="H64" s="156">
        <v>3</v>
      </c>
      <c r="I64" s="156">
        <v>6</v>
      </c>
      <c r="J64" s="156" t="s">
        <v>457</v>
      </c>
      <c r="K64" s="161" t="s">
        <v>425</v>
      </c>
      <c r="L64" s="161" t="s">
        <v>544</v>
      </c>
      <c r="M64" s="161" t="s">
        <v>431</v>
      </c>
      <c r="N64" s="155"/>
      <c r="O64" s="155"/>
      <c r="P64" s="161" t="s">
        <v>431</v>
      </c>
      <c r="Q64" s="156" t="s">
        <v>426</v>
      </c>
      <c r="R64" s="157"/>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row>
    <row r="65" spans="1:44" ht="56.25" customHeight="1">
      <c r="A65" s="43">
        <f>OBJETIVO_SETORIAL_01!A63</f>
        <v>52</v>
      </c>
      <c r="B65" s="56" t="str">
        <f>OBJETIVO_SETORIAL_01!B63</f>
        <v>Implantar a biblioteca virtual da UFSJ (DIBIB)</v>
      </c>
      <c r="C65" s="158" t="s">
        <v>545</v>
      </c>
      <c r="D65" s="151"/>
      <c r="E65" s="152"/>
      <c r="F65" s="153"/>
      <c r="G65" s="154"/>
      <c r="H65" s="154"/>
      <c r="I65" s="154"/>
      <c r="J65" s="154"/>
      <c r="K65" s="155"/>
      <c r="L65" s="155"/>
      <c r="M65" s="155"/>
      <c r="N65" s="155"/>
      <c r="O65" s="155"/>
      <c r="P65" s="155"/>
      <c r="Q65" s="156" t="s">
        <v>426</v>
      </c>
      <c r="R65" s="157"/>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row>
    <row r="66" spans="1:44" ht="56.25">
      <c r="A66" s="43">
        <f>OBJETIVO_SETORIAL_01!A64</f>
        <v>53</v>
      </c>
      <c r="B66" s="56" t="str">
        <f>OBJETIVO_SETORIAL_01!B64</f>
        <v>Implementar edital de apoio didático voltado para a ampliação do acervo bibliográfico dos cursos de graduação da UFSJ (DIBIB)</v>
      </c>
      <c r="C66" s="158" t="s">
        <v>546</v>
      </c>
      <c r="D66" s="151"/>
      <c r="E66" s="152"/>
      <c r="F66" s="153"/>
      <c r="G66" s="154"/>
      <c r="H66" s="154"/>
      <c r="I66" s="154"/>
      <c r="J66" s="154"/>
      <c r="K66" s="155"/>
      <c r="L66" s="155"/>
      <c r="M66" s="155"/>
      <c r="N66" s="155"/>
      <c r="O66" s="155"/>
      <c r="P66" s="155"/>
      <c r="Q66" s="156" t="s">
        <v>426</v>
      </c>
      <c r="R66" s="157"/>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row>
    <row r="67" spans="1:44" ht="56.25" customHeight="1">
      <c r="A67" s="43">
        <f>OBJETIVO_SETORIAL_01!A65</f>
        <v>54</v>
      </c>
      <c r="B67" s="56" t="str">
        <f>OBJETIVO_SETORIAL_01!B65</f>
        <v>Levantar anualmente informações referentes à relação alunos x livros em cada curso de graduação (DIBIB)</v>
      </c>
      <c r="C67" s="164" t="s">
        <v>547</v>
      </c>
      <c r="D67" s="151"/>
      <c r="E67" s="152"/>
      <c r="F67" s="153"/>
      <c r="G67" s="154"/>
      <c r="H67" s="154"/>
      <c r="I67" s="154"/>
      <c r="J67" s="154"/>
      <c r="K67" s="155"/>
      <c r="L67" s="155"/>
      <c r="M67" s="155"/>
      <c r="N67" s="155"/>
      <c r="O67" s="155"/>
      <c r="P67" s="155"/>
      <c r="Q67" s="156" t="s">
        <v>426</v>
      </c>
      <c r="R67" s="157"/>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row>
    <row r="68" spans="1:44" ht="75">
      <c r="A68" s="43">
        <f>OBJETIVO_SETORIAL_01!A66</f>
        <v>55</v>
      </c>
      <c r="B68" s="56" t="str">
        <f>OBJETIVO_SETORIAL_01!B66</f>
        <v>Solicitar adaptações nos prédios das bibliotecas para realizar atendimentos presenciais considerando o protocolo de biossegurança e conduta da UFSJ para a pandemia de COVID 19, atualizado em novembro de 2021 (DIBIB)</v>
      </c>
      <c r="C68" s="158" t="s">
        <v>548</v>
      </c>
      <c r="D68" s="159" t="s">
        <v>549</v>
      </c>
      <c r="E68" s="162" t="s">
        <v>550</v>
      </c>
      <c r="F68" s="160" t="s">
        <v>432</v>
      </c>
      <c r="G68" s="156">
        <v>2</v>
      </c>
      <c r="H68" s="156">
        <v>3</v>
      </c>
      <c r="I68" s="156">
        <v>6</v>
      </c>
      <c r="J68" s="156" t="s">
        <v>457</v>
      </c>
      <c r="K68" s="161" t="s">
        <v>425</v>
      </c>
      <c r="L68" s="161" t="s">
        <v>551</v>
      </c>
      <c r="M68" s="161" t="s">
        <v>431</v>
      </c>
      <c r="N68" s="155"/>
      <c r="O68" s="155"/>
      <c r="P68" s="161" t="s">
        <v>431</v>
      </c>
      <c r="Q68" s="156" t="s">
        <v>426</v>
      </c>
      <c r="R68" s="157"/>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row>
    <row r="69" spans="1:44" ht="56.25" customHeight="1">
      <c r="A69" s="43">
        <f>OBJETIVO_SETORIAL_01!A67</f>
        <v>56</v>
      </c>
      <c r="B69" s="56" t="str">
        <f>OBJETIVO_SETORIAL_01!B67</f>
        <v>Implantar a cobrança de taxas na DIBIB via GRU (DIBIB)</v>
      </c>
      <c r="C69" s="167" t="s">
        <v>552</v>
      </c>
      <c r="D69" s="159"/>
      <c r="E69" s="152"/>
      <c r="F69" s="153"/>
      <c r="G69" s="154"/>
      <c r="H69" s="154"/>
      <c r="I69" s="154"/>
      <c r="J69" s="154"/>
      <c r="K69" s="155"/>
      <c r="L69" s="155"/>
      <c r="M69" s="155"/>
      <c r="N69" s="155"/>
      <c r="O69" s="155"/>
      <c r="P69" s="155"/>
      <c r="Q69" s="156" t="s">
        <v>426</v>
      </c>
      <c r="R69" s="157"/>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row>
    <row r="70" spans="1:44" ht="56.25" customHeight="1">
      <c r="A70" s="43">
        <f>OBJETIVO_SETORIAL_01!A68</f>
        <v>57</v>
      </c>
      <c r="B70" s="56" t="str">
        <f>OBJETIVO_SETORIAL_01!B68</f>
        <v>Substituir software de gerenciamento das bibliotecas (PHL para Pergamum) (DIBIB)</v>
      </c>
      <c r="C70" s="164" t="s">
        <v>547</v>
      </c>
      <c r="D70" s="151"/>
      <c r="E70" s="152"/>
      <c r="F70" s="153"/>
      <c r="G70" s="154"/>
      <c r="H70" s="154"/>
      <c r="I70" s="154"/>
      <c r="J70" s="154"/>
      <c r="K70" s="155"/>
      <c r="L70" s="155"/>
      <c r="M70" s="155"/>
      <c r="N70" s="155"/>
      <c r="O70" s="155"/>
      <c r="P70" s="155"/>
      <c r="Q70" s="156" t="s">
        <v>426</v>
      </c>
      <c r="R70" s="157"/>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56.25" customHeight="1">
      <c r="A71" s="43">
        <f>OBJETIVO_SETORIAL_01!A69</f>
        <v>58</v>
      </c>
      <c r="B71" s="56" t="str">
        <f>OBJETIVO_SETORIAL_01!B69</f>
        <v>Assinar plataforma de livros digitais (Minha Biblioteca) (DIBIB)</v>
      </c>
      <c r="C71" s="158" t="s">
        <v>553</v>
      </c>
      <c r="D71" s="159" t="s">
        <v>554</v>
      </c>
      <c r="E71" s="162" t="s">
        <v>555</v>
      </c>
      <c r="F71" s="160" t="s">
        <v>432</v>
      </c>
      <c r="G71" s="156">
        <v>2</v>
      </c>
      <c r="H71" s="156">
        <v>3</v>
      </c>
      <c r="I71" s="156">
        <v>6</v>
      </c>
      <c r="J71" s="156" t="s">
        <v>457</v>
      </c>
      <c r="K71" s="161" t="s">
        <v>425</v>
      </c>
      <c r="L71" s="161" t="s">
        <v>556</v>
      </c>
      <c r="M71" s="161" t="s">
        <v>431</v>
      </c>
      <c r="N71" s="155"/>
      <c r="O71" s="155"/>
      <c r="P71" s="161" t="s">
        <v>431</v>
      </c>
      <c r="Q71" s="156" t="s">
        <v>426</v>
      </c>
      <c r="R71" s="157"/>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row>
    <row r="72" spans="1:44" ht="56.25" customHeight="1">
      <c r="A72" s="43">
        <f>OBJETIVO_SETORIAL_01!A70</f>
        <v>59</v>
      </c>
      <c r="B72" s="56" t="str">
        <f>OBJETIVO_SETORIAL_01!B70</f>
        <v>Assinar plataforma de normas técnicas (Target GEDWeb) (DIBIB)</v>
      </c>
      <c r="C72" s="158" t="s">
        <v>547</v>
      </c>
      <c r="D72" s="151"/>
      <c r="E72" s="152"/>
      <c r="F72" s="153"/>
      <c r="G72" s="154"/>
      <c r="H72" s="154"/>
      <c r="I72" s="154"/>
      <c r="J72" s="154"/>
      <c r="K72" s="155"/>
      <c r="L72" s="155"/>
      <c r="M72" s="155"/>
      <c r="N72" s="155"/>
      <c r="O72" s="155"/>
      <c r="P72" s="155"/>
      <c r="Q72" s="156" t="s">
        <v>426</v>
      </c>
      <c r="R72" s="157"/>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row>
    <row r="73" spans="1:44" ht="56.25" customHeight="1">
      <c r="A73" s="43">
        <f>OBJETIVO_SETORIAL_01!A71</f>
        <v>60</v>
      </c>
      <c r="B73" s="56" t="str">
        <f>OBJETIVO_SETORIAL_01!B71</f>
        <v>Implantar Repositório Institucional (RI) da UFSJ (DIBIB)</v>
      </c>
      <c r="C73" s="158" t="s">
        <v>557</v>
      </c>
      <c r="D73" s="159" t="s">
        <v>558</v>
      </c>
      <c r="E73" s="162" t="s">
        <v>559</v>
      </c>
      <c r="F73" s="160" t="s">
        <v>432</v>
      </c>
      <c r="G73" s="156">
        <v>2</v>
      </c>
      <c r="H73" s="156">
        <v>3</v>
      </c>
      <c r="I73" s="156">
        <v>6</v>
      </c>
      <c r="J73" s="156" t="s">
        <v>457</v>
      </c>
      <c r="K73" s="161" t="s">
        <v>454</v>
      </c>
      <c r="L73" s="161" t="s">
        <v>560</v>
      </c>
      <c r="M73" s="161" t="s">
        <v>431</v>
      </c>
      <c r="N73" s="155"/>
      <c r="O73" s="155"/>
      <c r="P73" s="161" t="s">
        <v>431</v>
      </c>
      <c r="Q73" s="156" t="s">
        <v>426</v>
      </c>
      <c r="R73" s="157"/>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row>
    <row r="74" spans="1:44" ht="56.25" customHeight="1">
      <c r="A74" s="43">
        <f>OBJETIVO_SETORIAL_01!A72</f>
        <v>61</v>
      </c>
      <c r="B74" s="56" t="str">
        <f>OBJETIVO_SETORIAL_01!B72</f>
        <v>Instalar caixas para autodevolução de material bibliográfico nas portarias dos campi/Trabalho Remoto (DIBIB)</v>
      </c>
      <c r="C74" s="158" t="s">
        <v>547</v>
      </c>
      <c r="D74" s="151"/>
      <c r="E74" s="152"/>
      <c r="F74" s="153"/>
      <c r="G74" s="154"/>
      <c r="H74" s="154"/>
      <c r="I74" s="154"/>
      <c r="J74" s="154"/>
      <c r="K74" s="155"/>
      <c r="L74" s="155"/>
      <c r="M74" s="155"/>
      <c r="N74" s="155"/>
      <c r="O74" s="155"/>
      <c r="P74" s="155"/>
      <c r="Q74" s="156" t="s">
        <v>426</v>
      </c>
      <c r="R74" s="157"/>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row>
    <row r="75" spans="1:44" ht="56.25" customHeight="1">
      <c r="A75" s="43">
        <f>OBJETIVO_SETORIAL_01!A73</f>
        <v>62</v>
      </c>
      <c r="B75" s="56" t="str">
        <f>OBJETIVO_SETORIAL_01!B73</f>
        <v>Inserir as bibliografias dos Projetos Pedagógicos dos cursos de graduação no Pergamum (DIBIB)</v>
      </c>
      <c r="C75" s="158" t="s">
        <v>547</v>
      </c>
      <c r="D75" s="151"/>
      <c r="E75" s="152"/>
      <c r="F75" s="153"/>
      <c r="G75" s="154"/>
      <c r="H75" s="154"/>
      <c r="I75" s="154"/>
      <c r="J75" s="154"/>
      <c r="K75" s="155"/>
      <c r="L75" s="155"/>
      <c r="M75" s="155"/>
      <c r="N75" s="155"/>
      <c r="O75" s="155"/>
      <c r="P75" s="155"/>
      <c r="Q75" s="154"/>
      <c r="R75" s="157"/>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row>
    <row r="76" spans="1:44" ht="56.25" customHeight="1">
      <c r="A76" s="43">
        <f>OBJETIVO_SETORIAL_01!A74</f>
        <v>63</v>
      </c>
      <c r="B76" s="56" t="str">
        <f>OBJETIVO_SETORIAL_01!B74</f>
        <v>Atualizar as bibliografias dos PPCs dos cursos de graduação no Pergamum (DIBIB)</v>
      </c>
      <c r="C76" s="158" t="s">
        <v>561</v>
      </c>
      <c r="D76" s="151"/>
      <c r="E76" s="152"/>
      <c r="F76" s="153"/>
      <c r="G76" s="154"/>
      <c r="H76" s="154"/>
      <c r="I76" s="154"/>
      <c r="J76" s="154"/>
      <c r="K76" s="155"/>
      <c r="L76" s="155"/>
      <c r="M76" s="155"/>
      <c r="N76" s="155"/>
      <c r="O76" s="155"/>
      <c r="P76" s="155"/>
      <c r="Q76" s="156" t="s">
        <v>426</v>
      </c>
      <c r="R76" s="157"/>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row>
    <row r="77" spans="1:44" ht="56.25" customHeight="1">
      <c r="A77" s="43">
        <f>OBJETIVO_SETORIAL_01!A75</f>
        <v>64</v>
      </c>
      <c r="B77" s="56" t="str">
        <f>OBJETIVO_SETORIAL_01!B75</f>
        <v>Divulgar os relatórios sobre as bibliografias que constam nos acervos relacionados aos PPCs (DIBIB)</v>
      </c>
      <c r="C77" s="158" t="s">
        <v>545</v>
      </c>
      <c r="D77" s="151"/>
      <c r="E77" s="152"/>
      <c r="F77" s="153"/>
      <c r="G77" s="154"/>
      <c r="H77" s="154"/>
      <c r="I77" s="154"/>
      <c r="J77" s="154"/>
      <c r="K77" s="155"/>
      <c r="L77" s="155"/>
      <c r="M77" s="155"/>
      <c r="N77" s="155"/>
      <c r="O77" s="155"/>
      <c r="P77" s="155"/>
      <c r="Q77" s="156" t="s">
        <v>426</v>
      </c>
      <c r="R77" s="157"/>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row>
    <row r="78" spans="1:44" ht="56.25" customHeight="1">
      <c r="A78" s="43">
        <f>OBJETIVO_SETORIAL_01!A76</f>
        <v>65</v>
      </c>
      <c r="B78" s="56" t="str">
        <f>OBJETIVO_SETORIAL_01!B76</f>
        <v>Realizar treinamentos para práticas de elaboração de ementas de PPCs (DIBIB)</v>
      </c>
      <c r="C78" s="158" t="s">
        <v>562</v>
      </c>
      <c r="D78" s="159" t="s">
        <v>563</v>
      </c>
      <c r="E78" s="162" t="s">
        <v>564</v>
      </c>
      <c r="F78" s="160" t="s">
        <v>432</v>
      </c>
      <c r="G78" s="156">
        <v>2</v>
      </c>
      <c r="H78" s="156">
        <v>3</v>
      </c>
      <c r="I78" s="156">
        <v>6</v>
      </c>
      <c r="J78" s="156" t="s">
        <v>457</v>
      </c>
      <c r="K78" s="161" t="s">
        <v>425</v>
      </c>
      <c r="L78" s="161" t="s">
        <v>565</v>
      </c>
      <c r="M78" s="161" t="s">
        <v>431</v>
      </c>
      <c r="N78" s="155"/>
      <c r="O78" s="155"/>
      <c r="P78" s="161" t="s">
        <v>431</v>
      </c>
      <c r="Q78" s="156" t="s">
        <v>426</v>
      </c>
      <c r="R78" s="157"/>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row>
    <row r="79" spans="1:44" ht="56.25" customHeight="1">
      <c r="A79" s="43">
        <f>OBJETIVO_SETORIAL_01!A77</f>
        <v>66</v>
      </c>
      <c r="B79" s="56" t="str">
        <f>OBJETIVO_SETORIAL_01!B77</f>
        <v>Capacitar remotamente usuários para uso dos recursos de informação da DIBIB (DIBIB)</v>
      </c>
      <c r="C79" s="167" t="s">
        <v>562</v>
      </c>
      <c r="D79" s="159" t="s">
        <v>563</v>
      </c>
      <c r="E79" s="162" t="s">
        <v>566</v>
      </c>
      <c r="F79" s="160" t="s">
        <v>432</v>
      </c>
      <c r="G79" s="156">
        <v>2</v>
      </c>
      <c r="H79" s="156">
        <v>3</v>
      </c>
      <c r="I79" s="156">
        <v>6</v>
      </c>
      <c r="J79" s="156" t="s">
        <v>457</v>
      </c>
      <c r="K79" s="161" t="s">
        <v>425</v>
      </c>
      <c r="L79" s="161" t="s">
        <v>565</v>
      </c>
      <c r="M79" s="161" t="s">
        <v>431</v>
      </c>
      <c r="N79" s="155"/>
      <c r="O79" s="155"/>
      <c r="P79" s="161" t="s">
        <v>431</v>
      </c>
      <c r="Q79" s="156" t="s">
        <v>426</v>
      </c>
      <c r="R79" s="157"/>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row>
    <row r="80" spans="1:44" ht="56.25" customHeight="1">
      <c r="A80" s="43">
        <f>OBJETIVO_SETORIAL_01!A78</f>
        <v>67</v>
      </c>
      <c r="B80" s="56" t="str">
        <f>OBJETIVO_SETORIAL_01!B78</f>
        <v>Cadastrar e gerenciar usuários da plataforma de normas técnicas Target GEDWeb (DIBIB)</v>
      </c>
      <c r="C80" s="158" t="s">
        <v>547</v>
      </c>
      <c r="D80" s="159"/>
      <c r="E80" s="162" t="s">
        <v>470</v>
      </c>
      <c r="F80" s="160"/>
      <c r="G80" s="156"/>
      <c r="H80" s="156"/>
      <c r="I80" s="156"/>
      <c r="J80" s="156"/>
      <c r="K80" s="161"/>
      <c r="L80" s="155"/>
      <c r="M80" s="155"/>
      <c r="N80" s="155"/>
      <c r="O80" s="155"/>
      <c r="P80" s="155"/>
      <c r="Q80" s="156" t="s">
        <v>426</v>
      </c>
      <c r="R80" s="157"/>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row>
    <row r="81" spans="1:44" ht="56.25" customHeight="1">
      <c r="A81" s="43">
        <f>OBJETIVO_SETORIAL_01!A79</f>
        <v>68</v>
      </c>
      <c r="B81" s="56" t="str">
        <f>OBJETIVO_SETORIAL_01!B79</f>
        <v>Adaptar recursos de infraestrutura para melhorar a acessibilidade nos prédios das bibliotecas (DIBIB)</v>
      </c>
      <c r="C81" s="158" t="s">
        <v>567</v>
      </c>
      <c r="D81" s="159" t="s">
        <v>554</v>
      </c>
      <c r="E81" s="162" t="s">
        <v>568</v>
      </c>
      <c r="F81" s="160" t="s">
        <v>432</v>
      </c>
      <c r="G81" s="156">
        <v>2</v>
      </c>
      <c r="H81" s="156">
        <v>3</v>
      </c>
      <c r="I81" s="156">
        <v>6</v>
      </c>
      <c r="J81" s="156" t="s">
        <v>457</v>
      </c>
      <c r="K81" s="161" t="s">
        <v>425</v>
      </c>
      <c r="L81" s="161" t="s">
        <v>569</v>
      </c>
      <c r="M81" s="161" t="s">
        <v>431</v>
      </c>
      <c r="N81" s="155"/>
      <c r="O81" s="155"/>
      <c r="P81" s="161" t="s">
        <v>431</v>
      </c>
      <c r="Q81" s="156" t="s">
        <v>426</v>
      </c>
      <c r="R81" s="157"/>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row>
    <row r="82" spans="1:44" ht="56.25" customHeight="1">
      <c r="A82" s="43">
        <f>OBJETIVO_SETORIAL_01!A80</f>
        <v>69</v>
      </c>
      <c r="B82" s="56" t="str">
        <f>OBJETIVO_SETORIAL_01!B80</f>
        <v>Adquirir equipamentos para acessibilidade aos recursos de informação (DIBIB)</v>
      </c>
      <c r="C82" s="158" t="s">
        <v>548</v>
      </c>
      <c r="D82" s="159" t="s">
        <v>554</v>
      </c>
      <c r="E82" s="162" t="s">
        <v>570</v>
      </c>
      <c r="F82" s="160" t="s">
        <v>432</v>
      </c>
      <c r="G82" s="156">
        <v>2</v>
      </c>
      <c r="H82" s="156">
        <v>3</v>
      </c>
      <c r="I82" s="156">
        <v>6</v>
      </c>
      <c r="J82" s="156" t="s">
        <v>457</v>
      </c>
      <c r="K82" s="161" t="s">
        <v>425</v>
      </c>
      <c r="L82" s="161" t="s">
        <v>569</v>
      </c>
      <c r="M82" s="161" t="s">
        <v>431</v>
      </c>
      <c r="N82" s="155"/>
      <c r="O82" s="155"/>
      <c r="P82" s="161" t="s">
        <v>431</v>
      </c>
      <c r="Q82" s="156" t="s">
        <v>426</v>
      </c>
      <c r="R82" s="157"/>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row>
    <row r="83" spans="1:44" ht="56.25" customHeight="1">
      <c r="A83" s="43">
        <f>OBJETIVO_SETORIAL_01!A81</f>
        <v>70</v>
      </c>
      <c r="B83" s="56" t="str">
        <f>OBJETIVO_SETORIAL_01!B81</f>
        <v>Elaborar modelo de relatório de adequação do Núcleo Docente Estruturante (NDE) da UFSJ (DIBIB)</v>
      </c>
      <c r="C83" s="158" t="s">
        <v>547</v>
      </c>
      <c r="D83" s="151"/>
      <c r="E83" s="152"/>
      <c r="F83" s="153"/>
      <c r="G83" s="154"/>
      <c r="H83" s="154"/>
      <c r="I83" s="154"/>
      <c r="J83" s="154"/>
      <c r="K83" s="155"/>
      <c r="L83" s="155"/>
      <c r="M83" s="155"/>
      <c r="N83" s="155"/>
      <c r="O83" s="155"/>
      <c r="P83" s="155"/>
      <c r="Q83" s="154"/>
      <c r="R83" s="157"/>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row>
    <row r="84" spans="1:44" ht="56.25" customHeight="1">
      <c r="A84" s="43">
        <f>OBJETIVO_SETORIAL_01!A82</f>
        <v>71</v>
      </c>
      <c r="B84" s="56" t="str">
        <f>OBJETIVO_SETORIAL_01!B82</f>
        <v>Realizar inventário do acervo das bibliotecas da UFSJ (DIBIB)</v>
      </c>
      <c r="C84" s="158" t="s">
        <v>545</v>
      </c>
      <c r="D84" s="151"/>
      <c r="E84" s="152"/>
      <c r="F84" s="153"/>
      <c r="G84" s="154"/>
      <c r="H84" s="154"/>
      <c r="I84" s="154"/>
      <c r="J84" s="154"/>
      <c r="K84" s="155"/>
      <c r="L84" s="155"/>
      <c r="M84" s="155"/>
      <c r="N84" s="155"/>
      <c r="O84" s="155"/>
      <c r="P84" s="155"/>
      <c r="Q84" s="154"/>
      <c r="R84" s="157"/>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row>
    <row r="85" spans="1:44" ht="56.25" customHeight="1">
      <c r="A85" s="43">
        <f>OBJETIVO_SETORIAL_01!A83</f>
        <v>72</v>
      </c>
      <c r="B85" s="56" t="str">
        <f>OBJETIVO_SETORIAL_01!B83</f>
        <v>Elaborar proposta para reestruturação física da biblioteca do CSA (pavimento da entrada e área de atendimento) (DIBIB)</v>
      </c>
      <c r="C85" s="158" t="s">
        <v>567</v>
      </c>
      <c r="D85" s="159" t="s">
        <v>554</v>
      </c>
      <c r="E85" s="162" t="s">
        <v>571</v>
      </c>
      <c r="F85" s="160" t="s">
        <v>432</v>
      </c>
      <c r="G85" s="156">
        <v>2</v>
      </c>
      <c r="H85" s="156">
        <v>3</v>
      </c>
      <c r="I85" s="156">
        <v>6</v>
      </c>
      <c r="J85" s="156" t="s">
        <v>457</v>
      </c>
      <c r="K85" s="161" t="s">
        <v>425</v>
      </c>
      <c r="L85" s="161" t="s">
        <v>556</v>
      </c>
      <c r="M85" s="161" t="s">
        <v>431</v>
      </c>
      <c r="N85" s="155"/>
      <c r="O85" s="155"/>
      <c r="P85" s="161" t="s">
        <v>431</v>
      </c>
      <c r="Q85" s="156" t="s">
        <v>426</v>
      </c>
      <c r="R85" s="157"/>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row>
    <row r="86" spans="1:44" ht="56.25">
      <c r="A86" s="43">
        <f>OBJETIVO_SETORIAL_01!A84</f>
        <v>73</v>
      </c>
      <c r="B86" s="56" t="str">
        <f>OBJETIVO_SETORIAL_01!B84</f>
        <v>Elaborar plano de contingência da DIBIB (DIBIB)</v>
      </c>
      <c r="C86" s="161" t="s">
        <v>572</v>
      </c>
      <c r="D86" s="170"/>
      <c r="E86" s="170"/>
      <c r="F86" s="155"/>
      <c r="G86" s="170"/>
      <c r="H86" s="154"/>
      <c r="I86" s="154"/>
      <c r="J86" s="154"/>
      <c r="K86" s="154"/>
      <c r="L86" s="154"/>
      <c r="M86" s="154"/>
      <c r="N86" s="154"/>
      <c r="O86" s="154"/>
      <c r="P86" s="154"/>
      <c r="Q86" s="156" t="s">
        <v>426</v>
      </c>
      <c r="R86" s="157"/>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row>
    <row r="87" spans="1:44" ht="56.25">
      <c r="A87" s="43">
        <f>OBJETIVO_SETORIAL_01!A85</f>
        <v>74</v>
      </c>
      <c r="B87" s="56" t="str">
        <f>OBJETIVO_SETORIAL_01!B85</f>
        <v>Disponibilizar software para elaboração automática de ficha catalográfica (DIBIB)</v>
      </c>
      <c r="C87" s="161" t="s">
        <v>572</v>
      </c>
      <c r="D87" s="170"/>
      <c r="E87" s="170"/>
      <c r="F87" s="155"/>
      <c r="G87" s="170"/>
      <c r="H87" s="154"/>
      <c r="I87" s="154"/>
      <c r="J87" s="154"/>
      <c r="K87" s="154"/>
      <c r="L87" s="154"/>
      <c r="M87" s="154"/>
      <c r="N87" s="154"/>
      <c r="O87" s="154"/>
      <c r="P87" s="154"/>
      <c r="Q87" s="156" t="s">
        <v>426</v>
      </c>
      <c r="R87" s="157"/>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row>
    <row r="88" spans="1:44" ht="69.75">
      <c r="A88" s="43">
        <f>OBJETIVO_SETORIAL_01!A86</f>
        <v>75</v>
      </c>
      <c r="B88" s="56" t="str">
        <f>OBJETIVO_SETORIAL_01!B86</f>
        <v>Implementar rede social institucional da DIBIB para divulgar e manter comunicação instantânea pelo Instragram dos produtos e serviços das bibliotecas com a comunidade acadêmica (DIBIB)</v>
      </c>
      <c r="C88" s="161" t="s">
        <v>572</v>
      </c>
      <c r="D88" s="170"/>
      <c r="E88" s="170"/>
      <c r="F88" s="155"/>
      <c r="G88" s="170"/>
      <c r="H88" s="154"/>
      <c r="I88" s="154"/>
      <c r="J88" s="154"/>
      <c r="K88" s="154"/>
      <c r="L88" s="154"/>
      <c r="M88" s="154"/>
      <c r="N88" s="154"/>
      <c r="O88" s="154"/>
      <c r="P88" s="154"/>
      <c r="Q88" s="156" t="s">
        <v>426</v>
      </c>
      <c r="R88" s="157"/>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row>
    <row r="89" spans="1:44" ht="56.25">
      <c r="A89" s="43">
        <f>OBJETIVO_SETORIAL_01!A87</f>
        <v>76</v>
      </c>
      <c r="B89" s="56" t="str">
        <f>OBJETIVO_SETORIAL_01!B87</f>
        <v>Reelaborar o layout do documento institucional (carteira estudatil) da UFSJ (DIBIB)</v>
      </c>
      <c r="C89" s="161" t="s">
        <v>572</v>
      </c>
      <c r="D89" s="170"/>
      <c r="E89" s="170"/>
      <c r="F89" s="155"/>
      <c r="G89" s="170"/>
      <c r="H89" s="154"/>
      <c r="I89" s="154"/>
      <c r="J89" s="154"/>
      <c r="K89" s="154"/>
      <c r="L89" s="154"/>
      <c r="M89" s="154"/>
      <c r="N89" s="154"/>
      <c r="O89" s="154"/>
      <c r="P89" s="154"/>
      <c r="Q89" s="156" t="s">
        <v>426</v>
      </c>
      <c r="R89" s="157"/>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row>
    <row r="90" spans="1:44" ht="75">
      <c r="A90" s="43">
        <f>OBJETIVO_SETORIAL_01!A88</f>
        <v>77</v>
      </c>
      <c r="B90" s="56" t="str">
        <f>OBJETIVO_SETORIAL_01!B88</f>
        <v>Solicitar liberação dos últimos andares das bibliotecas CSA, CDB, CTAN e CCO para instalação de salas de estudo individuais e em grupo (DIBIB)</v>
      </c>
      <c r="C90" s="161" t="s">
        <v>573</v>
      </c>
      <c r="D90" s="171" t="s">
        <v>574</v>
      </c>
      <c r="E90" s="171" t="s">
        <v>575</v>
      </c>
      <c r="F90" s="161" t="s">
        <v>432</v>
      </c>
      <c r="G90" s="156">
        <v>2</v>
      </c>
      <c r="H90" s="156">
        <v>3</v>
      </c>
      <c r="I90" s="156">
        <v>6</v>
      </c>
      <c r="J90" s="156" t="s">
        <v>457</v>
      </c>
      <c r="K90" s="156" t="s">
        <v>454</v>
      </c>
      <c r="L90" s="156" t="s">
        <v>576</v>
      </c>
      <c r="M90" s="156" t="s">
        <v>577</v>
      </c>
      <c r="N90" s="154"/>
      <c r="O90" s="154"/>
      <c r="P90" s="156" t="s">
        <v>577</v>
      </c>
      <c r="Q90" s="156" t="s">
        <v>426</v>
      </c>
      <c r="R90" s="157"/>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row>
    <row r="91" spans="1:44" ht="56.25">
      <c r="A91" s="43">
        <f>OBJETIVO_SETORIAL_01!A89</f>
        <v>78</v>
      </c>
      <c r="B91" s="56" t="str">
        <f>OBJETIVO_SETORIAL_01!B89</f>
        <v xml:space="preserve">Padronizar procedimentos de circulação do acervo nos casos de inoperância do sistema </v>
      </c>
      <c r="C91" s="161" t="s">
        <v>572</v>
      </c>
      <c r="D91" s="170"/>
      <c r="E91" s="170"/>
      <c r="F91" s="155"/>
      <c r="G91" s="170"/>
      <c r="H91" s="154"/>
      <c r="I91" s="154"/>
      <c r="J91" s="154"/>
      <c r="K91" s="154"/>
      <c r="L91" s="154"/>
      <c r="M91" s="154"/>
      <c r="N91" s="154"/>
      <c r="O91" s="154"/>
      <c r="P91" s="154"/>
      <c r="Q91" s="156" t="s">
        <v>426</v>
      </c>
      <c r="R91" s="157"/>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row>
    <row r="92" spans="1:44" ht="56.25">
      <c r="A92" s="43">
        <f>OBJETIVO_SETORIAL_01!A90</f>
        <v>79</v>
      </c>
      <c r="B92" s="56" t="str">
        <f>OBJETIVO_SETORIAL_01!B90</f>
        <v xml:space="preserve">Disponibilizar manual/guia de normalização bibliográfica, conforme normas da ABNT (CAP e CSL) (DIBIB) </v>
      </c>
      <c r="C92" s="161" t="s">
        <v>572</v>
      </c>
      <c r="D92" s="170"/>
      <c r="E92" s="170"/>
      <c r="F92" s="155"/>
      <c r="G92" s="170"/>
      <c r="H92" s="154"/>
      <c r="I92" s="154"/>
      <c r="J92" s="154"/>
      <c r="K92" s="154"/>
      <c r="L92" s="154"/>
      <c r="M92" s="154"/>
      <c r="N92" s="154"/>
      <c r="O92" s="154"/>
      <c r="P92" s="154"/>
      <c r="Q92" s="156" t="s">
        <v>426</v>
      </c>
      <c r="R92" s="157"/>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ht="69.75">
      <c r="A93" s="43">
        <f>OBJETIVO_SETORIAL_01!A91</f>
        <v>80</v>
      </c>
      <c r="B93" s="56" t="str">
        <f>OBJETIVO_SETORIAL_01!B91</f>
        <v>Solicitar à PROEN e PROPE a adoção de normas institucionais para normalização bibliográfica de trabalhos acadêmicos (TCCs, teses e dissertações) (DIBIB)</v>
      </c>
      <c r="C93" s="161" t="s">
        <v>572</v>
      </c>
      <c r="D93" s="170"/>
      <c r="E93" s="170"/>
      <c r="F93" s="155"/>
      <c r="G93" s="170"/>
      <c r="H93" s="154"/>
      <c r="I93" s="154"/>
      <c r="J93" s="154"/>
      <c r="K93" s="154"/>
      <c r="L93" s="154"/>
      <c r="M93" s="154"/>
      <c r="N93" s="154"/>
      <c r="O93" s="154"/>
      <c r="P93" s="154"/>
      <c r="Q93" s="156" t="s">
        <v>426</v>
      </c>
      <c r="R93" s="157"/>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row>
    <row r="94" spans="1:44" ht="56.25">
      <c r="A94" s="43">
        <f>OBJETIVO_SETORIAL_01!A92</f>
        <v>81</v>
      </c>
      <c r="B94" s="56" t="str">
        <f>OBJETIVO_SETORIAL_01!B92</f>
        <v>Padronizar normas para depósito no RI da UFSJ (DIBIB)</v>
      </c>
      <c r="C94" s="161" t="s">
        <v>572</v>
      </c>
      <c r="D94" s="170"/>
      <c r="E94" s="170"/>
      <c r="F94" s="155"/>
      <c r="G94" s="170"/>
      <c r="H94" s="154"/>
      <c r="I94" s="154"/>
      <c r="J94" s="154"/>
      <c r="K94" s="154"/>
      <c r="L94" s="154"/>
      <c r="M94" s="154"/>
      <c r="N94" s="154"/>
      <c r="O94" s="154"/>
      <c r="P94" s="154"/>
      <c r="Q94" s="156" t="s">
        <v>426</v>
      </c>
      <c r="R94" s="157"/>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row>
    <row r="95" spans="1:44" ht="56.25">
      <c r="A95" s="43">
        <f>OBJETIVO_SETORIAL_01!A93</f>
        <v>82</v>
      </c>
      <c r="B95" s="56" t="str">
        <f>OBJETIVO_SETORIAL_01!B93</f>
        <v>Elaborar termo de autorização para publicação no RI da UFSJ assinador pelos autores (DIBIB)</v>
      </c>
      <c r="C95" s="161" t="s">
        <v>572</v>
      </c>
      <c r="D95" s="170"/>
      <c r="E95" s="170"/>
      <c r="F95" s="155"/>
      <c r="G95" s="170"/>
      <c r="H95" s="154"/>
      <c r="I95" s="154"/>
      <c r="J95" s="154"/>
      <c r="K95" s="154"/>
      <c r="L95" s="154"/>
      <c r="M95" s="154"/>
      <c r="N95" s="154"/>
      <c r="O95" s="154"/>
      <c r="P95" s="154"/>
      <c r="Q95" s="156" t="s">
        <v>426</v>
      </c>
      <c r="R95" s="157"/>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row>
    <row r="96" spans="1:44" ht="69.75">
      <c r="A96" s="43">
        <f>OBJETIVO_SETORIAL_01!A94</f>
        <v>83</v>
      </c>
      <c r="B96" s="56" t="str">
        <f>OBJETIVO_SETORIAL_01!B94</f>
        <v>Promover juntamente com a PROEN e PROPE a conscientização da necessidade de assinatura do termo de autorização para publicação no RI da UFSJ (DIBIB)</v>
      </c>
      <c r="C96" s="161" t="s">
        <v>572</v>
      </c>
      <c r="D96" s="170"/>
      <c r="E96" s="170"/>
      <c r="F96" s="155"/>
      <c r="G96" s="170"/>
      <c r="H96" s="154"/>
      <c r="I96" s="154"/>
      <c r="J96" s="154"/>
      <c r="K96" s="154"/>
      <c r="L96" s="154"/>
      <c r="M96" s="154"/>
      <c r="N96" s="154"/>
      <c r="O96" s="154"/>
      <c r="P96" s="154"/>
      <c r="Q96" s="156" t="s">
        <v>426</v>
      </c>
      <c r="R96" s="157"/>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row>
    <row r="97" spans="1:44" ht="19.5" customHeight="1">
      <c r="A97" s="172"/>
      <c r="B97" s="172"/>
      <c r="C97" s="173"/>
      <c r="D97" s="172"/>
      <c r="E97" s="172"/>
      <c r="F97" s="173"/>
      <c r="G97" s="172"/>
      <c r="H97" s="174"/>
      <c r="I97" s="174"/>
      <c r="J97" s="174"/>
      <c r="K97" s="174"/>
      <c r="L97" s="174"/>
      <c r="M97" s="174"/>
      <c r="N97" s="174"/>
      <c r="O97" s="174"/>
      <c r="P97" s="174"/>
      <c r="Q97" s="172"/>
      <c r="R97" s="157"/>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row>
    <row r="98" spans="1:44" ht="19.5" customHeight="1">
      <c r="A98" s="23"/>
      <c r="B98" s="23"/>
      <c r="C98" s="175"/>
      <c r="D98" s="23"/>
      <c r="E98" s="23"/>
      <c r="F98" s="175"/>
      <c r="G98" s="23"/>
      <c r="H98" s="26"/>
      <c r="I98" s="26"/>
      <c r="J98" s="26"/>
      <c r="K98" s="26"/>
      <c r="L98" s="26"/>
      <c r="M98" s="26"/>
      <c r="N98" s="26"/>
      <c r="O98" s="26"/>
      <c r="P98" s="26"/>
      <c r="Q98" s="23"/>
      <c r="R98" s="26"/>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row>
    <row r="99" spans="1:44" ht="30.75" customHeight="1">
      <c r="A99" s="23"/>
      <c r="B99" s="23"/>
      <c r="C99" s="175"/>
      <c r="D99" s="23"/>
      <c r="E99" s="23"/>
      <c r="F99" s="175"/>
      <c r="G99" s="23"/>
      <c r="H99" s="356" t="s">
        <v>578</v>
      </c>
      <c r="I99" s="357"/>
      <c r="J99" s="357"/>
      <c r="K99" s="357"/>
      <c r="L99" s="358"/>
      <c r="M99" s="136"/>
      <c r="N99" s="136"/>
      <c r="O99" s="136"/>
      <c r="P99" s="136"/>
      <c r="Q99" s="27"/>
      <c r="R99" s="26"/>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row>
    <row r="100" spans="1:44" ht="30.75" customHeight="1">
      <c r="A100" s="23"/>
      <c r="B100" s="23"/>
      <c r="C100" s="175"/>
      <c r="D100" s="23"/>
      <c r="E100" s="23"/>
      <c r="F100" s="175"/>
      <c r="G100" s="23"/>
      <c r="H100" s="359"/>
      <c r="I100" s="360"/>
      <c r="J100" s="360"/>
      <c r="K100" s="360"/>
      <c r="L100" s="361"/>
      <c r="M100" s="136"/>
      <c r="N100" s="136"/>
      <c r="O100" s="136"/>
      <c r="P100" s="136"/>
      <c r="Q100" s="27"/>
      <c r="R100" s="26"/>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row>
    <row r="101" spans="1:44" ht="56.25" customHeight="1">
      <c r="A101" s="23"/>
      <c r="B101" s="23"/>
      <c r="C101" s="175"/>
      <c r="D101" s="23"/>
      <c r="E101" s="23"/>
      <c r="F101" s="175"/>
      <c r="G101" s="348" t="s">
        <v>579</v>
      </c>
      <c r="H101" s="362" t="s">
        <v>580</v>
      </c>
      <c r="I101" s="363"/>
      <c r="J101" s="176" t="s">
        <v>581</v>
      </c>
      <c r="K101" s="176" t="s">
        <v>582</v>
      </c>
      <c r="L101" s="177" t="s">
        <v>583</v>
      </c>
      <c r="M101" s="136"/>
      <c r="N101" s="136"/>
      <c r="O101" s="136"/>
      <c r="P101" s="136"/>
      <c r="Q101" s="27"/>
      <c r="R101" s="26"/>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row>
    <row r="102" spans="1:44" ht="40.5" customHeight="1">
      <c r="A102" s="23"/>
      <c r="B102" s="23"/>
      <c r="C102" s="175"/>
      <c r="D102" s="23"/>
      <c r="E102" s="23"/>
      <c r="F102" s="175"/>
      <c r="G102" s="349"/>
      <c r="H102" s="364">
        <v>1.2</v>
      </c>
      <c r="I102" s="365"/>
      <c r="J102" s="178" t="s">
        <v>584</v>
      </c>
      <c r="K102" s="179" t="s">
        <v>585</v>
      </c>
      <c r="L102" s="178" t="s">
        <v>586</v>
      </c>
      <c r="M102" s="136"/>
      <c r="N102" s="136"/>
      <c r="O102" s="136"/>
      <c r="P102" s="136"/>
      <c r="Q102" s="27"/>
      <c r="R102" s="26"/>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row>
    <row r="103" spans="1:44" ht="15.75" customHeight="1">
      <c r="A103" s="27"/>
      <c r="B103" s="27"/>
      <c r="C103" s="135"/>
      <c r="D103" s="27"/>
      <c r="E103" s="27"/>
      <c r="F103" s="135"/>
      <c r="G103" s="27"/>
      <c r="H103" s="136"/>
      <c r="I103" s="136"/>
      <c r="J103" s="136"/>
      <c r="K103" s="136"/>
      <c r="L103" s="136"/>
      <c r="M103" s="136"/>
      <c r="N103" s="136"/>
      <c r="O103" s="136"/>
      <c r="P103" s="136"/>
      <c r="Q103" s="27"/>
      <c r="R103" s="136"/>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5.75" customHeight="1">
      <c r="A104" s="27"/>
      <c r="B104" s="27"/>
      <c r="C104" s="135"/>
      <c r="D104" s="27"/>
      <c r="E104" s="27"/>
      <c r="F104" s="135"/>
      <c r="G104" s="27"/>
      <c r="H104" s="136"/>
      <c r="I104" s="136"/>
      <c r="J104" s="136"/>
      <c r="K104" s="136"/>
      <c r="L104" s="136"/>
      <c r="M104" s="136"/>
      <c r="N104" s="136"/>
      <c r="O104" s="136"/>
      <c r="P104" s="136"/>
      <c r="Q104" s="27"/>
      <c r="R104" s="136"/>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3.5" customHeight="1">
      <c r="A105" s="27"/>
      <c r="B105" s="27"/>
      <c r="C105" s="135"/>
      <c r="D105" s="27"/>
      <c r="E105" s="27"/>
      <c r="F105" s="135"/>
      <c r="G105" s="27"/>
      <c r="H105" s="136"/>
      <c r="I105" s="136"/>
      <c r="J105" s="136"/>
      <c r="K105" s="136"/>
      <c r="L105" s="136"/>
      <c r="M105" s="136"/>
      <c r="N105" s="136"/>
      <c r="O105" s="136"/>
      <c r="P105" s="136"/>
      <c r="Q105" s="27"/>
      <c r="R105" s="136"/>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5.75" hidden="1" customHeight="1">
      <c r="A106" s="27"/>
      <c r="B106" s="27"/>
      <c r="C106" s="135"/>
      <c r="D106" s="27"/>
      <c r="E106" s="27"/>
      <c r="F106" s="135"/>
      <c r="G106" s="27"/>
      <c r="H106" s="136"/>
      <c r="I106" s="136"/>
      <c r="J106" s="136"/>
      <c r="K106" s="136"/>
      <c r="L106" s="136"/>
      <c r="M106" s="136"/>
      <c r="N106" s="136"/>
      <c r="O106" s="136"/>
      <c r="P106" s="136"/>
      <c r="Q106" s="27"/>
      <c r="R106" s="136"/>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5.75" hidden="1" customHeight="1">
      <c r="A107" s="27"/>
      <c r="B107" s="27"/>
      <c r="C107" s="135"/>
      <c r="D107" s="27"/>
      <c r="E107" s="27"/>
      <c r="F107" s="135"/>
      <c r="G107" s="27"/>
      <c r="H107" s="136"/>
      <c r="I107" s="136"/>
      <c r="J107" s="136"/>
      <c r="K107" s="136"/>
      <c r="L107" s="136"/>
      <c r="M107" s="136"/>
      <c r="N107" s="136"/>
      <c r="O107" s="136"/>
      <c r="P107" s="136"/>
      <c r="Q107" s="27"/>
      <c r="R107" s="136"/>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28.5" customHeight="1">
      <c r="A108" s="27"/>
      <c r="B108" s="350" t="s">
        <v>587</v>
      </c>
      <c r="C108" s="338"/>
      <c r="D108" s="338"/>
      <c r="E108" s="338"/>
      <c r="F108" s="338"/>
      <c r="G108" s="338"/>
      <c r="H108" s="314"/>
      <c r="I108" s="180"/>
      <c r="J108" s="136"/>
      <c r="K108" s="136"/>
      <c r="L108" s="136"/>
      <c r="M108" s="136"/>
      <c r="N108" s="136"/>
      <c r="O108" s="136"/>
      <c r="P108" s="136"/>
      <c r="Q108" s="27"/>
      <c r="R108" s="136"/>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21" customHeight="1">
      <c r="A109" s="27"/>
      <c r="B109" s="315"/>
      <c r="C109" s="341"/>
      <c r="D109" s="341"/>
      <c r="E109" s="341"/>
      <c r="F109" s="341"/>
      <c r="G109" s="341"/>
      <c r="H109" s="316"/>
      <c r="I109" s="180"/>
      <c r="J109" s="136"/>
      <c r="K109" s="136"/>
      <c r="L109" s="136"/>
      <c r="M109" s="136"/>
      <c r="N109" s="136"/>
      <c r="O109" s="136"/>
      <c r="P109" s="136"/>
      <c r="Q109" s="27"/>
      <c r="R109" s="136"/>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23.25" customHeight="1">
      <c r="A110" s="27"/>
      <c r="B110" s="351" t="s">
        <v>588</v>
      </c>
      <c r="C110" s="324"/>
      <c r="D110" s="324"/>
      <c r="E110" s="324"/>
      <c r="F110" s="324"/>
      <c r="G110" s="324"/>
      <c r="H110" s="324"/>
      <c r="I110" s="324"/>
      <c r="J110" s="324"/>
      <c r="K110" s="324"/>
      <c r="L110" s="324"/>
      <c r="M110" s="301"/>
      <c r="N110" s="181"/>
      <c r="O110" s="181"/>
      <c r="P110" s="136"/>
      <c r="Q110" s="27"/>
      <c r="R110" s="136"/>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25.5" customHeight="1">
      <c r="A111" s="27"/>
      <c r="B111" s="27"/>
      <c r="C111" s="135"/>
      <c r="D111" s="27"/>
      <c r="E111" s="27"/>
      <c r="F111" s="27"/>
      <c r="G111" s="27"/>
      <c r="H111" s="135"/>
      <c r="I111" s="27"/>
      <c r="J111" s="136"/>
      <c r="K111" s="136"/>
      <c r="L111" s="136"/>
      <c r="M111" s="136"/>
      <c r="N111" s="136"/>
      <c r="O111" s="136"/>
      <c r="P111" s="136"/>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93" customHeight="1">
      <c r="A112" s="182"/>
      <c r="B112" s="183" t="s">
        <v>589</v>
      </c>
      <c r="C112" s="183" t="s">
        <v>590</v>
      </c>
      <c r="D112" s="183" t="s">
        <v>591</v>
      </c>
      <c r="E112" s="184" t="s">
        <v>592</v>
      </c>
      <c r="F112" s="185" t="s">
        <v>593</v>
      </c>
      <c r="G112" s="184" t="s">
        <v>594</v>
      </c>
      <c r="H112" s="183" t="s">
        <v>595</v>
      </c>
      <c r="I112" s="182"/>
      <c r="J112" s="182"/>
      <c r="K112" s="182"/>
      <c r="L112" s="182"/>
      <c r="M112" s="186"/>
      <c r="N112" s="186"/>
      <c r="O112" s="186"/>
      <c r="P112" s="181"/>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row>
    <row r="113" spans="1:44" ht="45" customHeight="1">
      <c r="A113" s="182"/>
      <c r="B113" s="187">
        <f>COUNTA(#REF!)</f>
        <v>1</v>
      </c>
      <c r="C113" s="187" t="e">
        <f>COUNTIF(#REF!,"REALIZADO")</f>
        <v>#REF!</v>
      </c>
      <c r="D113" s="188" t="e">
        <f>C113/$B$113</f>
        <v>#REF!</v>
      </c>
      <c r="E113" s="187" t="e">
        <f>COUNTIF(#REF!,"EM ELABORAÇÃO")</f>
        <v>#REF!</v>
      </c>
      <c r="F113" s="189" t="e">
        <f>E113/$B$113</f>
        <v>#REF!</v>
      </c>
      <c r="G113" s="187" t="e">
        <f>COUNTIF(#REF!,"NÃO REALIZADO")</f>
        <v>#REF!</v>
      </c>
      <c r="H113" s="188" t="e">
        <f>G113/$B$113</f>
        <v>#REF!</v>
      </c>
      <c r="I113" s="182"/>
      <c r="J113" s="182"/>
      <c r="K113" s="182"/>
      <c r="L113" s="182"/>
      <c r="M113" s="186"/>
      <c r="N113" s="186"/>
      <c r="O113" s="186"/>
      <c r="P113" s="136"/>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row>
    <row r="114" spans="1:44" ht="26.25" customHeight="1">
      <c r="A114" s="27"/>
      <c r="B114" s="27"/>
      <c r="C114" s="135"/>
      <c r="D114" s="27"/>
      <c r="E114" s="27"/>
      <c r="F114" s="135"/>
      <c r="G114" s="27"/>
      <c r="H114" s="136"/>
      <c r="I114" s="136"/>
      <c r="J114" s="136"/>
      <c r="K114" s="136"/>
      <c r="L114" s="136"/>
      <c r="M114" s="186"/>
      <c r="N114" s="186"/>
      <c r="O114" s="186"/>
      <c r="P114" s="186"/>
      <c r="Q114" s="27"/>
      <c r="R114" s="136"/>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75.75" customHeight="1">
      <c r="A115" s="27"/>
      <c r="B115" s="350" t="s">
        <v>596</v>
      </c>
      <c r="C115" s="338"/>
      <c r="D115" s="338"/>
      <c r="E115" s="338"/>
      <c r="F115" s="338"/>
      <c r="G115" s="338"/>
      <c r="H115" s="314"/>
      <c r="I115" s="136"/>
      <c r="J115" s="136"/>
      <c r="K115" s="136"/>
      <c r="L115" s="136"/>
      <c r="M115" s="186"/>
      <c r="N115" s="186"/>
      <c r="O115" s="186"/>
      <c r="P115" s="186"/>
      <c r="Q115" s="27"/>
      <c r="R115" s="136"/>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5.75" customHeight="1">
      <c r="A116" s="27"/>
      <c r="B116" s="315"/>
      <c r="C116" s="341"/>
      <c r="D116" s="341"/>
      <c r="E116" s="341"/>
      <c r="F116" s="341"/>
      <c r="G116" s="341"/>
      <c r="H116" s="316"/>
      <c r="I116" s="136"/>
      <c r="J116" s="136"/>
      <c r="K116" s="136"/>
      <c r="L116" s="136"/>
      <c r="M116" s="136"/>
      <c r="N116" s="136"/>
      <c r="O116" s="136"/>
      <c r="P116" s="136"/>
      <c r="Q116" s="27"/>
      <c r="R116" s="136"/>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ht="28.5" customHeight="1">
      <c r="A117" s="27"/>
      <c r="B117" s="351" t="s">
        <v>597</v>
      </c>
      <c r="C117" s="324"/>
      <c r="D117" s="324"/>
      <c r="E117" s="324"/>
      <c r="F117" s="324"/>
      <c r="G117" s="324"/>
      <c r="H117" s="324"/>
      <c r="I117" s="324"/>
      <c r="J117" s="324"/>
      <c r="K117" s="324"/>
      <c r="L117" s="324"/>
      <c r="M117" s="301"/>
      <c r="N117" s="136"/>
      <c r="O117" s="136"/>
      <c r="P117" s="136"/>
      <c r="Q117" s="27"/>
      <c r="R117" s="136"/>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ht="15.75" customHeight="1">
      <c r="A118" s="27"/>
      <c r="B118" s="27"/>
      <c r="C118" s="135"/>
      <c r="D118" s="27"/>
      <c r="E118" s="27"/>
      <c r="F118" s="135"/>
      <c r="G118" s="27"/>
      <c r="H118" s="136"/>
      <c r="I118" s="136"/>
      <c r="J118" s="136"/>
      <c r="K118" s="136"/>
      <c r="L118" s="136"/>
      <c r="M118" s="136"/>
      <c r="N118" s="136"/>
      <c r="O118" s="136"/>
      <c r="P118" s="136"/>
      <c r="Q118" s="27"/>
      <c r="R118" s="136"/>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ht="93" customHeight="1">
      <c r="A119" s="182"/>
      <c r="B119" s="183" t="s">
        <v>598</v>
      </c>
      <c r="C119" s="183" t="s">
        <v>590</v>
      </c>
      <c r="D119" s="183" t="s">
        <v>591</v>
      </c>
      <c r="E119" s="184" t="s">
        <v>592</v>
      </c>
      <c r="F119" s="185" t="s">
        <v>593</v>
      </c>
      <c r="G119" s="184" t="s">
        <v>594</v>
      </c>
      <c r="H119" s="183" t="s">
        <v>595</v>
      </c>
      <c r="I119" s="136"/>
      <c r="J119" s="136"/>
      <c r="K119" s="182"/>
      <c r="L119" s="182"/>
      <c r="M119" s="186"/>
      <c r="N119" s="186"/>
      <c r="O119" s="186"/>
      <c r="P119" s="181"/>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row>
    <row r="120" spans="1:44" ht="45" customHeight="1">
      <c r="A120" s="182"/>
      <c r="B120" s="187" t="e">
        <f>COUNTIF(#REF!,"INTEGRIDADE")</f>
        <v>#REF!</v>
      </c>
      <c r="C120" s="187" t="e">
        <f>COUNTIFS(#REF!,"integridade",#REF!,"realizado")</f>
        <v>#REF!</v>
      </c>
      <c r="D120" s="188" t="e">
        <f>C120/$B$120</f>
        <v>#REF!</v>
      </c>
      <c r="E120" s="187" t="e">
        <f>COUNTIFS(#REF!,"integridade",#REF!,"em elaboração")</f>
        <v>#REF!</v>
      </c>
      <c r="F120" s="189" t="e">
        <f>E120/$B$120</f>
        <v>#REF!</v>
      </c>
      <c r="G120" s="187" t="e">
        <f>COUNTIFS(#REF!,"integridade",#REF!,"não realizado")</f>
        <v>#REF!</v>
      </c>
      <c r="H120" s="188" t="e">
        <f>G120/$B$120</f>
        <v>#REF!</v>
      </c>
      <c r="I120" s="182"/>
      <c r="J120" s="182"/>
      <c r="K120" s="182"/>
      <c r="L120" s="182"/>
      <c r="M120" s="186"/>
      <c r="N120" s="186"/>
      <c r="O120" s="186"/>
      <c r="P120" s="136"/>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row>
    <row r="121" spans="1:44" ht="15.75" customHeight="1">
      <c r="A121" s="27"/>
      <c r="B121" s="27"/>
      <c r="C121" s="135"/>
      <c r="D121" s="27"/>
      <c r="E121" s="27"/>
      <c r="F121" s="135"/>
      <c r="G121" s="27"/>
      <c r="H121" s="136"/>
      <c r="I121" s="136"/>
      <c r="J121" s="136"/>
      <c r="K121" s="136"/>
      <c r="L121" s="136"/>
      <c r="M121" s="136"/>
      <c r="N121" s="136"/>
      <c r="O121" s="136"/>
      <c r="P121" s="136"/>
      <c r="Q121" s="27"/>
      <c r="R121" s="136"/>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row>
    <row r="122" spans="1:44" ht="15.75" customHeight="1">
      <c r="A122" s="27"/>
      <c r="B122" s="27"/>
      <c r="C122" s="135"/>
      <c r="D122" s="27"/>
      <c r="E122" s="27"/>
      <c r="F122" s="135"/>
      <c r="G122" s="27"/>
      <c r="H122" s="136"/>
      <c r="I122" s="136"/>
      <c r="J122" s="136"/>
      <c r="K122" s="136"/>
      <c r="L122" s="136"/>
      <c r="M122" s="136"/>
      <c r="N122" s="136"/>
      <c r="O122" s="136"/>
      <c r="P122" s="136"/>
      <c r="Q122" s="27"/>
      <c r="R122" s="136"/>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row>
    <row r="123" spans="1:44" ht="15.75" customHeight="1">
      <c r="A123" s="27"/>
      <c r="B123" s="27"/>
      <c r="C123" s="135"/>
      <c r="D123" s="27"/>
      <c r="E123" s="27"/>
      <c r="F123" s="135"/>
      <c r="G123" s="27"/>
      <c r="H123" s="136"/>
      <c r="I123" s="136"/>
      <c r="J123" s="136"/>
      <c r="K123" s="136"/>
      <c r="L123" s="136"/>
      <c r="M123" s="136"/>
      <c r="N123" s="136"/>
      <c r="O123" s="136"/>
      <c r="P123" s="136"/>
      <c r="Q123" s="27"/>
      <c r="R123" s="136"/>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row>
    <row r="124" spans="1:44" ht="15.75" customHeight="1">
      <c r="A124" s="27"/>
      <c r="B124" s="27"/>
      <c r="C124" s="135"/>
      <c r="D124" s="27"/>
      <c r="E124" s="27"/>
      <c r="F124" s="135"/>
      <c r="G124" s="27"/>
      <c r="H124" s="136"/>
      <c r="I124" s="136"/>
      <c r="J124" s="136"/>
      <c r="K124" s="136"/>
      <c r="L124" s="136"/>
      <c r="M124" s="136"/>
      <c r="N124" s="136"/>
      <c r="O124" s="136"/>
      <c r="P124" s="136"/>
      <c r="Q124" s="27"/>
      <c r="R124" s="136"/>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row>
    <row r="125" spans="1:44" ht="15.75" customHeight="1">
      <c r="A125" s="27"/>
      <c r="B125" s="27"/>
      <c r="C125" s="135"/>
      <c r="D125" s="27"/>
      <c r="E125" s="27"/>
      <c r="F125" s="135"/>
      <c r="G125" s="27"/>
      <c r="H125" s="136"/>
      <c r="I125" s="136"/>
      <c r="J125" s="136"/>
      <c r="K125" s="136"/>
      <c r="L125" s="136"/>
      <c r="M125" s="136"/>
      <c r="N125" s="136"/>
      <c r="O125" s="136"/>
      <c r="P125" s="136"/>
      <c r="Q125" s="27"/>
      <c r="R125" s="136"/>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row>
    <row r="126" spans="1:44" ht="15.75" customHeight="1">
      <c r="A126" s="27"/>
      <c r="B126" s="27"/>
      <c r="C126" s="135"/>
      <c r="D126" s="27"/>
      <c r="E126" s="27"/>
      <c r="F126" s="135"/>
      <c r="G126" s="27"/>
      <c r="H126" s="136"/>
      <c r="I126" s="136"/>
      <c r="J126" s="136"/>
      <c r="K126" s="136"/>
      <c r="L126" s="136"/>
      <c r="M126" s="136"/>
      <c r="N126" s="136"/>
      <c r="O126" s="136"/>
      <c r="P126" s="136"/>
      <c r="Q126" s="27"/>
      <c r="R126" s="136"/>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row>
    <row r="127" spans="1:44" ht="15.75" customHeight="1">
      <c r="A127" s="27"/>
      <c r="B127" s="27"/>
      <c r="C127" s="135"/>
      <c r="D127" s="27"/>
      <c r="E127" s="27"/>
      <c r="F127" s="135"/>
      <c r="G127" s="27"/>
      <c r="H127" s="136"/>
      <c r="I127" s="136"/>
      <c r="J127" s="136"/>
      <c r="K127" s="136"/>
      <c r="L127" s="136"/>
      <c r="M127" s="136"/>
      <c r="N127" s="136"/>
      <c r="O127" s="136"/>
      <c r="P127" s="136"/>
      <c r="Q127" s="27"/>
      <c r="R127" s="136"/>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row>
    <row r="128" spans="1:44" ht="15.75" customHeight="1">
      <c r="A128" s="27"/>
      <c r="B128" s="27"/>
      <c r="C128" s="135"/>
      <c r="D128" s="27"/>
      <c r="E128" s="27"/>
      <c r="F128" s="135"/>
      <c r="G128" s="27"/>
      <c r="H128" s="136"/>
      <c r="I128" s="136"/>
      <c r="J128" s="136"/>
      <c r="K128" s="136"/>
      <c r="L128" s="136"/>
      <c r="M128" s="136"/>
      <c r="N128" s="136"/>
      <c r="O128" s="136"/>
      <c r="P128" s="136"/>
      <c r="Q128" s="27"/>
      <c r="R128" s="136"/>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row>
    <row r="129" spans="1:44" ht="15.75" customHeight="1">
      <c r="A129" s="27"/>
      <c r="B129" s="27"/>
      <c r="C129" s="135"/>
      <c r="D129" s="27"/>
      <c r="E129" s="27"/>
      <c r="F129" s="135"/>
      <c r="G129" s="27"/>
      <c r="H129" s="136"/>
      <c r="I129" s="136"/>
      <c r="J129" s="136"/>
      <c r="K129" s="136"/>
      <c r="L129" s="136"/>
      <c r="M129" s="136"/>
      <c r="N129" s="136"/>
      <c r="O129" s="136"/>
      <c r="P129" s="136"/>
      <c r="Q129" s="27"/>
      <c r="R129" s="136"/>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row>
    <row r="130" spans="1:44" ht="15.75" customHeight="1">
      <c r="A130" s="27"/>
      <c r="B130" s="27"/>
      <c r="C130" s="135"/>
      <c r="D130" s="27"/>
      <c r="E130" s="27"/>
      <c r="F130" s="135"/>
      <c r="G130" s="27"/>
      <c r="H130" s="136"/>
      <c r="I130" s="136"/>
      <c r="J130" s="136"/>
      <c r="K130" s="136"/>
      <c r="L130" s="136"/>
      <c r="M130" s="136"/>
      <c r="N130" s="136"/>
      <c r="O130" s="136"/>
      <c r="P130" s="136"/>
      <c r="Q130" s="27"/>
      <c r="R130" s="136"/>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row>
    <row r="131" spans="1:44" ht="15.75" customHeight="1">
      <c r="A131" s="27"/>
      <c r="B131" s="27"/>
      <c r="C131" s="135"/>
      <c r="D131" s="27"/>
      <c r="E131" s="27"/>
      <c r="F131" s="135"/>
      <c r="G131" s="27"/>
      <c r="H131" s="136"/>
      <c r="I131" s="136"/>
      <c r="J131" s="136"/>
      <c r="K131" s="136"/>
      <c r="L131" s="136"/>
      <c r="M131" s="136"/>
      <c r="N131" s="136"/>
      <c r="O131" s="136"/>
      <c r="P131" s="136"/>
      <c r="Q131" s="27"/>
      <c r="R131" s="136"/>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row>
    <row r="132" spans="1:44" ht="15.75" customHeight="1">
      <c r="A132" s="27"/>
      <c r="B132" s="27"/>
      <c r="C132" s="135"/>
      <c r="D132" s="27"/>
      <c r="E132" s="27"/>
      <c r="F132" s="135"/>
      <c r="G132" s="27"/>
      <c r="H132" s="136"/>
      <c r="I132" s="136"/>
      <c r="J132" s="136"/>
      <c r="K132" s="136"/>
      <c r="L132" s="136"/>
      <c r="M132" s="136"/>
      <c r="N132" s="136"/>
      <c r="O132" s="136"/>
      <c r="P132" s="136"/>
      <c r="Q132" s="27"/>
      <c r="R132" s="136"/>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row>
    <row r="133" spans="1:44" ht="15.75" customHeight="1">
      <c r="A133" s="27"/>
      <c r="B133" s="27"/>
      <c r="C133" s="135"/>
      <c r="D133" s="27"/>
      <c r="E133" s="27"/>
      <c r="F133" s="135"/>
      <c r="G133" s="27"/>
      <c r="H133" s="136"/>
      <c r="I133" s="136"/>
      <c r="J133" s="136"/>
      <c r="K133" s="136"/>
      <c r="L133" s="136"/>
      <c r="M133" s="136"/>
      <c r="N133" s="136"/>
      <c r="O133" s="136"/>
      <c r="P133" s="136"/>
      <c r="Q133" s="27"/>
      <c r="R133" s="136"/>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row>
    <row r="134" spans="1:44" ht="15.75" customHeight="1">
      <c r="A134" s="27"/>
      <c r="B134" s="27"/>
      <c r="C134" s="135"/>
      <c r="D134" s="27"/>
      <c r="E134" s="27"/>
      <c r="F134" s="135"/>
      <c r="G134" s="27"/>
      <c r="H134" s="136"/>
      <c r="I134" s="136"/>
      <c r="J134" s="136"/>
      <c r="K134" s="136"/>
      <c r="L134" s="136"/>
      <c r="M134" s="136"/>
      <c r="N134" s="136"/>
      <c r="O134" s="136"/>
      <c r="P134" s="136"/>
      <c r="Q134" s="27"/>
      <c r="R134" s="136"/>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row>
    <row r="135" spans="1:44" ht="15.75" customHeight="1">
      <c r="A135" s="27"/>
      <c r="B135" s="27"/>
      <c r="C135" s="135"/>
      <c r="D135" s="27"/>
      <c r="E135" s="27"/>
      <c r="F135" s="135"/>
      <c r="G135" s="27"/>
      <c r="H135" s="136"/>
      <c r="I135" s="136"/>
      <c r="J135" s="136"/>
      <c r="K135" s="136"/>
      <c r="L135" s="136"/>
      <c r="M135" s="136"/>
      <c r="N135" s="136"/>
      <c r="O135" s="136"/>
      <c r="P135" s="136"/>
      <c r="Q135" s="27"/>
      <c r="R135" s="136"/>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row>
    <row r="136" spans="1:44" ht="15.75" customHeight="1">
      <c r="A136" s="27"/>
      <c r="B136" s="27"/>
      <c r="C136" s="135"/>
      <c r="D136" s="27"/>
      <c r="E136" s="27"/>
      <c r="F136" s="135"/>
      <c r="G136" s="27"/>
      <c r="H136" s="136"/>
      <c r="I136" s="136"/>
      <c r="J136" s="136"/>
      <c r="K136" s="136"/>
      <c r="L136" s="136"/>
      <c r="M136" s="136"/>
      <c r="N136" s="136"/>
      <c r="O136" s="136"/>
      <c r="P136" s="136"/>
      <c r="Q136" s="27"/>
      <c r="R136" s="136"/>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row>
    <row r="137" spans="1:44" ht="15.75" customHeight="1">
      <c r="A137" s="27"/>
      <c r="B137" s="27"/>
      <c r="C137" s="135"/>
      <c r="D137" s="27"/>
      <c r="E137" s="27"/>
      <c r="F137" s="135"/>
      <c r="G137" s="27"/>
      <c r="H137" s="136"/>
      <c r="I137" s="136"/>
      <c r="J137" s="136"/>
      <c r="K137" s="136"/>
      <c r="L137" s="136"/>
      <c r="M137" s="136"/>
      <c r="N137" s="136"/>
      <c r="O137" s="136"/>
      <c r="P137" s="136"/>
      <c r="Q137" s="27"/>
      <c r="R137" s="136"/>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row>
    <row r="138" spans="1:44" ht="15.75" customHeight="1">
      <c r="A138" s="27"/>
      <c r="B138" s="27"/>
      <c r="C138" s="135"/>
      <c r="D138" s="27"/>
      <c r="E138" s="27"/>
      <c r="F138" s="135"/>
      <c r="G138" s="27"/>
      <c r="H138" s="136"/>
      <c r="I138" s="136"/>
      <c r="J138" s="136"/>
      <c r="K138" s="136"/>
      <c r="L138" s="136"/>
      <c r="M138" s="136"/>
      <c r="N138" s="136"/>
      <c r="O138" s="136"/>
      <c r="P138" s="136"/>
      <c r="Q138" s="27"/>
      <c r="R138" s="136"/>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row>
    <row r="139" spans="1:44" ht="15.75" customHeight="1">
      <c r="A139" s="27"/>
      <c r="B139" s="27"/>
      <c r="C139" s="135"/>
      <c r="D139" s="27"/>
      <c r="E139" s="27"/>
      <c r="F139" s="135"/>
      <c r="G139" s="27"/>
      <c r="H139" s="136"/>
      <c r="I139" s="136"/>
      <c r="J139" s="136"/>
      <c r="K139" s="136"/>
      <c r="L139" s="136"/>
      <c r="M139" s="136"/>
      <c r="N139" s="136"/>
      <c r="O139" s="136"/>
      <c r="P139" s="136"/>
      <c r="Q139" s="27"/>
      <c r="R139" s="136"/>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row>
    <row r="140" spans="1:44" ht="15.75" customHeight="1">
      <c r="A140" s="27"/>
      <c r="B140" s="27"/>
      <c r="C140" s="135"/>
      <c r="D140" s="27"/>
      <c r="E140" s="27"/>
      <c r="F140" s="135"/>
      <c r="G140" s="27"/>
      <c r="H140" s="136"/>
      <c r="I140" s="136"/>
      <c r="J140" s="136"/>
      <c r="K140" s="136"/>
      <c r="L140" s="136"/>
      <c r="M140" s="136"/>
      <c r="N140" s="136"/>
      <c r="O140" s="136"/>
      <c r="P140" s="136"/>
      <c r="Q140" s="27"/>
      <c r="R140" s="136"/>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row>
    <row r="141" spans="1:44" ht="15.75" customHeight="1">
      <c r="A141" s="27"/>
      <c r="B141" s="27"/>
      <c r="C141" s="135"/>
      <c r="D141" s="27"/>
      <c r="E141" s="27"/>
      <c r="F141" s="135"/>
      <c r="G141" s="27"/>
      <c r="H141" s="136"/>
      <c r="I141" s="136"/>
      <c r="J141" s="136"/>
      <c r="K141" s="136"/>
      <c r="L141" s="136"/>
      <c r="M141" s="136"/>
      <c r="N141" s="136"/>
      <c r="O141" s="136"/>
      <c r="P141" s="136"/>
      <c r="Q141" s="27"/>
      <c r="R141" s="136"/>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row>
    <row r="142" spans="1:44" ht="15.75" customHeight="1">
      <c r="A142" s="27"/>
      <c r="B142" s="27"/>
      <c r="C142" s="135"/>
      <c r="D142" s="27"/>
      <c r="E142" s="27"/>
      <c r="F142" s="135"/>
      <c r="G142" s="27"/>
      <c r="H142" s="136"/>
      <c r="I142" s="136"/>
      <c r="J142" s="136"/>
      <c r="K142" s="136"/>
      <c r="L142" s="136"/>
      <c r="M142" s="136"/>
      <c r="N142" s="136"/>
      <c r="O142" s="136"/>
      <c r="P142" s="136"/>
      <c r="Q142" s="27"/>
      <c r="R142" s="136"/>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row>
    <row r="143" spans="1:44" ht="15.75" customHeight="1">
      <c r="A143" s="27"/>
      <c r="B143" s="27"/>
      <c r="C143" s="135"/>
      <c r="D143" s="27"/>
      <c r="E143" s="27"/>
      <c r="F143" s="135"/>
      <c r="G143" s="27"/>
      <c r="H143" s="136"/>
      <c r="I143" s="136"/>
      <c r="J143" s="136"/>
      <c r="K143" s="136"/>
      <c r="L143" s="136"/>
      <c r="M143" s="136"/>
      <c r="N143" s="136"/>
      <c r="O143" s="136"/>
      <c r="P143" s="136"/>
      <c r="Q143" s="27"/>
      <c r="R143" s="136"/>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row>
    <row r="144" spans="1:44" ht="15.75" customHeight="1">
      <c r="A144" s="27"/>
      <c r="B144" s="27"/>
      <c r="C144" s="135"/>
      <c r="D144" s="27"/>
      <c r="E144" s="27"/>
      <c r="F144" s="135"/>
      <c r="G144" s="27"/>
      <c r="H144" s="136"/>
      <c r="I144" s="136"/>
      <c r="J144" s="136"/>
      <c r="K144" s="136"/>
      <c r="L144" s="136"/>
      <c r="M144" s="136"/>
      <c r="N144" s="136"/>
      <c r="O144" s="136"/>
      <c r="P144" s="136"/>
      <c r="Q144" s="27"/>
      <c r="R144" s="136"/>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row>
    <row r="145" spans="1:44" ht="15.75" customHeight="1">
      <c r="A145" s="27"/>
      <c r="B145" s="27"/>
      <c r="C145" s="135"/>
      <c r="D145" s="27"/>
      <c r="E145" s="27"/>
      <c r="F145" s="135"/>
      <c r="G145" s="27"/>
      <c r="H145" s="136"/>
      <c r="I145" s="136"/>
      <c r="J145" s="136"/>
      <c r="K145" s="136"/>
      <c r="L145" s="136"/>
      <c r="M145" s="136"/>
      <c r="N145" s="136"/>
      <c r="O145" s="136"/>
      <c r="P145" s="136"/>
      <c r="Q145" s="27"/>
      <c r="R145" s="136"/>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row>
    <row r="146" spans="1:44" ht="15.75" customHeight="1">
      <c r="A146" s="27"/>
      <c r="B146" s="27"/>
      <c r="C146" s="135"/>
      <c r="D146" s="27"/>
      <c r="E146" s="27"/>
      <c r="F146" s="135"/>
      <c r="G146" s="27"/>
      <c r="H146" s="136"/>
      <c r="I146" s="136"/>
      <c r="J146" s="136"/>
      <c r="K146" s="136"/>
      <c r="L146" s="136"/>
      <c r="M146" s="136"/>
      <c r="N146" s="136"/>
      <c r="O146" s="136"/>
      <c r="P146" s="136"/>
      <c r="Q146" s="27"/>
      <c r="R146" s="136"/>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row>
    <row r="147" spans="1:44" ht="15.75" customHeight="1">
      <c r="A147" s="27"/>
      <c r="B147" s="27"/>
      <c r="C147" s="135"/>
      <c r="D147" s="27"/>
      <c r="E147" s="27"/>
      <c r="F147" s="135"/>
      <c r="G147" s="27"/>
      <c r="H147" s="136"/>
      <c r="I147" s="136"/>
      <c r="J147" s="136"/>
      <c r="K147" s="136"/>
      <c r="L147" s="136"/>
      <c r="M147" s="136"/>
      <c r="N147" s="136"/>
      <c r="O147" s="136"/>
      <c r="P147" s="136"/>
      <c r="Q147" s="27"/>
      <c r="R147" s="136"/>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row>
    <row r="148" spans="1:44" ht="15.75" customHeight="1">
      <c r="A148" s="27"/>
      <c r="B148" s="27"/>
      <c r="C148" s="135"/>
      <c r="D148" s="27"/>
      <c r="E148" s="27"/>
      <c r="F148" s="135"/>
      <c r="G148" s="27"/>
      <c r="H148" s="136"/>
      <c r="I148" s="136"/>
      <c r="J148" s="136"/>
      <c r="K148" s="136"/>
      <c r="L148" s="136"/>
      <c r="M148" s="136"/>
      <c r="N148" s="136"/>
      <c r="O148" s="136"/>
      <c r="P148" s="136"/>
      <c r="Q148" s="27"/>
      <c r="R148" s="136"/>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row>
    <row r="149" spans="1:44" ht="15.75" customHeight="1">
      <c r="A149" s="27"/>
      <c r="B149" s="27"/>
      <c r="C149" s="135"/>
      <c r="D149" s="27"/>
      <c r="E149" s="27"/>
      <c r="F149" s="135"/>
      <c r="G149" s="27"/>
      <c r="H149" s="136"/>
      <c r="I149" s="136"/>
      <c r="J149" s="136"/>
      <c r="K149" s="136"/>
      <c r="L149" s="136"/>
      <c r="M149" s="136"/>
      <c r="N149" s="136"/>
      <c r="O149" s="136"/>
      <c r="P149" s="136"/>
      <c r="Q149" s="27"/>
      <c r="R149" s="136"/>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row>
    <row r="150" spans="1:44" ht="15.75" customHeight="1">
      <c r="A150" s="27"/>
      <c r="B150" s="27"/>
      <c r="C150" s="135"/>
      <c r="D150" s="27"/>
      <c r="E150" s="27"/>
      <c r="F150" s="135"/>
      <c r="G150" s="27"/>
      <c r="H150" s="136"/>
      <c r="I150" s="136"/>
      <c r="J150" s="136"/>
      <c r="K150" s="136"/>
      <c r="L150" s="136"/>
      <c r="M150" s="136"/>
      <c r="N150" s="136"/>
      <c r="O150" s="136"/>
      <c r="P150" s="136"/>
      <c r="Q150" s="27"/>
      <c r="R150" s="136"/>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row>
    <row r="151" spans="1:44" ht="15.75" customHeight="1">
      <c r="A151" s="27"/>
      <c r="B151" s="27"/>
      <c r="C151" s="135"/>
      <c r="D151" s="27"/>
      <c r="E151" s="27"/>
      <c r="F151" s="135"/>
      <c r="G151" s="27"/>
      <c r="H151" s="136"/>
      <c r="I151" s="136"/>
      <c r="J151" s="136"/>
      <c r="K151" s="136"/>
      <c r="L151" s="136"/>
      <c r="M151" s="136"/>
      <c r="N151" s="136"/>
      <c r="O151" s="136"/>
      <c r="P151" s="136"/>
      <c r="Q151" s="27"/>
      <c r="R151" s="136"/>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row>
    <row r="152" spans="1:44" ht="15.75" customHeight="1">
      <c r="A152" s="27"/>
      <c r="B152" s="27"/>
      <c r="C152" s="135"/>
      <c r="D152" s="27"/>
      <c r="E152" s="27"/>
      <c r="F152" s="135"/>
      <c r="G152" s="27"/>
      <c r="H152" s="136"/>
      <c r="I152" s="136"/>
      <c r="J152" s="136"/>
      <c r="K152" s="136"/>
      <c r="L152" s="136"/>
      <c r="M152" s="136"/>
      <c r="N152" s="136"/>
      <c r="O152" s="136"/>
      <c r="P152" s="136"/>
      <c r="Q152" s="27"/>
      <c r="R152" s="136"/>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row>
    <row r="153" spans="1:44" ht="15.75" customHeight="1">
      <c r="A153" s="27"/>
      <c r="B153" s="27"/>
      <c r="C153" s="135"/>
      <c r="D153" s="27"/>
      <c r="E153" s="27"/>
      <c r="F153" s="135"/>
      <c r="G153" s="27"/>
      <c r="H153" s="136"/>
      <c r="I153" s="136"/>
      <c r="J153" s="136"/>
      <c r="K153" s="136"/>
      <c r="L153" s="136"/>
      <c r="M153" s="136"/>
      <c r="N153" s="136"/>
      <c r="O153" s="136"/>
      <c r="P153" s="136"/>
      <c r="Q153" s="27"/>
      <c r="R153" s="136"/>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row>
    <row r="154" spans="1:44" ht="15.75" customHeight="1">
      <c r="A154" s="27"/>
      <c r="B154" s="27"/>
      <c r="C154" s="135"/>
      <c r="D154" s="27"/>
      <c r="E154" s="27"/>
      <c r="F154" s="135"/>
      <c r="G154" s="27"/>
      <c r="H154" s="136"/>
      <c r="I154" s="136"/>
      <c r="J154" s="136"/>
      <c r="K154" s="136"/>
      <c r="L154" s="136"/>
      <c r="M154" s="136"/>
      <c r="N154" s="136"/>
      <c r="O154" s="136"/>
      <c r="P154" s="136"/>
      <c r="Q154" s="27"/>
      <c r="R154" s="136"/>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row>
    <row r="155" spans="1:44" ht="15.75" customHeight="1">
      <c r="A155" s="27"/>
      <c r="B155" s="27"/>
      <c r="C155" s="135"/>
      <c r="D155" s="27"/>
      <c r="E155" s="27"/>
      <c r="F155" s="135"/>
      <c r="G155" s="27"/>
      <c r="H155" s="136"/>
      <c r="I155" s="136"/>
      <c r="J155" s="136"/>
      <c r="K155" s="136"/>
      <c r="L155" s="136"/>
      <c r="M155" s="136"/>
      <c r="N155" s="136"/>
      <c r="O155" s="136"/>
      <c r="P155" s="136"/>
      <c r="Q155" s="27"/>
      <c r="R155" s="136"/>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row>
    <row r="156" spans="1:44" ht="15.75" customHeight="1">
      <c r="A156" s="27"/>
      <c r="B156" s="27"/>
      <c r="C156" s="135"/>
      <c r="D156" s="27"/>
      <c r="E156" s="27"/>
      <c r="F156" s="135"/>
      <c r="G156" s="27"/>
      <c r="H156" s="136"/>
      <c r="I156" s="136"/>
      <c r="J156" s="136"/>
      <c r="K156" s="136"/>
      <c r="L156" s="136"/>
      <c r="M156" s="136"/>
      <c r="N156" s="136"/>
      <c r="O156" s="136"/>
      <c r="P156" s="136"/>
      <c r="Q156" s="27"/>
      <c r="R156" s="136"/>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row>
    <row r="157" spans="1:44" ht="15.75" customHeight="1">
      <c r="A157" s="27"/>
      <c r="B157" s="27"/>
      <c r="C157" s="135"/>
      <c r="D157" s="27"/>
      <c r="E157" s="27"/>
      <c r="F157" s="135"/>
      <c r="G157" s="27"/>
      <c r="H157" s="136"/>
      <c r="I157" s="136"/>
      <c r="J157" s="136"/>
      <c r="K157" s="136"/>
      <c r="L157" s="136"/>
      <c r="M157" s="136"/>
      <c r="N157" s="136"/>
      <c r="O157" s="136"/>
      <c r="P157" s="136"/>
      <c r="Q157" s="27"/>
      <c r="R157" s="13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row>
    <row r="158" spans="1:44" ht="15.75" customHeight="1">
      <c r="A158" s="27"/>
      <c r="B158" s="27"/>
      <c r="C158" s="135"/>
      <c r="D158" s="27"/>
      <c r="E158" s="27"/>
      <c r="F158" s="135"/>
      <c r="G158" s="27"/>
      <c r="H158" s="136"/>
      <c r="I158" s="136"/>
      <c r="J158" s="136"/>
      <c r="K158" s="136"/>
      <c r="L158" s="136"/>
      <c r="M158" s="136"/>
      <c r="N158" s="136"/>
      <c r="O158" s="136"/>
      <c r="P158" s="136"/>
      <c r="Q158" s="27"/>
      <c r="R158" s="136"/>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row>
    <row r="159" spans="1:44" ht="15.75" customHeight="1">
      <c r="A159" s="27"/>
      <c r="B159" s="27"/>
      <c r="C159" s="135"/>
      <c r="D159" s="27"/>
      <c r="E159" s="27"/>
      <c r="F159" s="135"/>
      <c r="G159" s="27"/>
      <c r="H159" s="136"/>
      <c r="I159" s="136"/>
      <c r="J159" s="136"/>
      <c r="K159" s="136"/>
      <c r="L159" s="136"/>
      <c r="M159" s="136"/>
      <c r="N159" s="136"/>
      <c r="O159" s="136"/>
      <c r="P159" s="136"/>
      <c r="Q159" s="27"/>
      <c r="R159" s="136"/>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row>
    <row r="160" spans="1:44" ht="15.75" customHeight="1">
      <c r="A160" s="27"/>
      <c r="B160" s="27"/>
      <c r="C160" s="135"/>
      <c r="D160" s="27"/>
      <c r="E160" s="27"/>
      <c r="F160" s="135"/>
      <c r="G160" s="27"/>
      <c r="H160" s="136"/>
      <c r="I160" s="136"/>
      <c r="J160" s="136"/>
      <c r="K160" s="136"/>
      <c r="L160" s="136"/>
      <c r="M160" s="136"/>
      <c r="N160" s="136"/>
      <c r="O160" s="136"/>
      <c r="P160" s="136"/>
      <c r="Q160" s="27"/>
      <c r="R160" s="136"/>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row>
    <row r="161" spans="1:44" ht="15.75" customHeight="1">
      <c r="A161" s="27"/>
      <c r="B161" s="27"/>
      <c r="C161" s="135"/>
      <c r="D161" s="27"/>
      <c r="E161" s="27"/>
      <c r="F161" s="135"/>
      <c r="G161" s="27"/>
      <c r="H161" s="136"/>
      <c r="I161" s="136"/>
      <c r="J161" s="136"/>
      <c r="K161" s="136"/>
      <c r="L161" s="136"/>
      <c r="M161" s="136"/>
      <c r="N161" s="136"/>
      <c r="O161" s="136"/>
      <c r="P161" s="136"/>
      <c r="Q161" s="27"/>
      <c r="R161" s="136"/>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row>
    <row r="162" spans="1:44" ht="15.75" customHeight="1">
      <c r="A162" s="27"/>
      <c r="B162" s="27"/>
      <c r="C162" s="135"/>
      <c r="D162" s="27"/>
      <c r="E162" s="27"/>
      <c r="F162" s="135"/>
      <c r="G162" s="27"/>
      <c r="H162" s="136"/>
      <c r="I162" s="136"/>
      <c r="J162" s="136"/>
      <c r="K162" s="136"/>
      <c r="L162" s="136"/>
      <c r="M162" s="136"/>
      <c r="N162" s="136"/>
      <c r="O162" s="136"/>
      <c r="P162" s="136"/>
      <c r="Q162" s="27"/>
      <c r="R162" s="136"/>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row>
    <row r="163" spans="1:44" ht="15.75" customHeight="1">
      <c r="A163" s="27"/>
      <c r="B163" s="27"/>
      <c r="C163" s="135"/>
      <c r="D163" s="27"/>
      <c r="E163" s="27"/>
      <c r="F163" s="135"/>
      <c r="G163" s="27"/>
      <c r="H163" s="136"/>
      <c r="I163" s="136"/>
      <c r="J163" s="136"/>
      <c r="K163" s="136"/>
      <c r="L163" s="136"/>
      <c r="M163" s="136"/>
      <c r="N163" s="136"/>
      <c r="O163" s="136"/>
      <c r="P163" s="136"/>
      <c r="Q163" s="27"/>
      <c r="R163" s="136"/>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row>
    <row r="164" spans="1:44" ht="15.75" customHeight="1">
      <c r="A164" s="27"/>
      <c r="B164" s="27"/>
      <c r="C164" s="135"/>
      <c r="D164" s="27"/>
      <c r="E164" s="27"/>
      <c r="F164" s="135"/>
      <c r="G164" s="27"/>
      <c r="H164" s="136"/>
      <c r="I164" s="136"/>
      <c r="J164" s="136"/>
      <c r="K164" s="136"/>
      <c r="L164" s="136"/>
      <c r="M164" s="136"/>
      <c r="N164" s="136"/>
      <c r="O164" s="136"/>
      <c r="P164" s="136"/>
      <c r="Q164" s="27"/>
      <c r="R164" s="136"/>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row>
    <row r="165" spans="1:44" ht="15.75" customHeight="1">
      <c r="A165" s="27"/>
      <c r="B165" s="27"/>
      <c r="C165" s="135"/>
      <c r="D165" s="27"/>
      <c r="E165" s="27"/>
      <c r="F165" s="135"/>
      <c r="G165" s="27"/>
      <c r="H165" s="136"/>
      <c r="I165" s="136"/>
      <c r="J165" s="136"/>
      <c r="K165" s="136"/>
      <c r="L165" s="136"/>
      <c r="M165" s="136"/>
      <c r="N165" s="136"/>
      <c r="O165" s="136"/>
      <c r="P165" s="136"/>
      <c r="Q165" s="27"/>
      <c r="R165" s="136"/>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row>
    <row r="166" spans="1:44" ht="15.75" customHeight="1">
      <c r="A166" s="27"/>
      <c r="B166" s="27"/>
      <c r="C166" s="135"/>
      <c r="D166" s="27"/>
      <c r="E166" s="27"/>
      <c r="F166" s="135"/>
      <c r="G166" s="27"/>
      <c r="H166" s="136"/>
      <c r="I166" s="136"/>
      <c r="J166" s="136"/>
      <c r="K166" s="136"/>
      <c r="L166" s="136"/>
      <c r="M166" s="136"/>
      <c r="N166" s="136"/>
      <c r="O166" s="136"/>
      <c r="P166" s="136"/>
      <c r="Q166" s="27"/>
      <c r="R166" s="136"/>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row>
    <row r="167" spans="1:44" ht="15.75" customHeight="1">
      <c r="A167" s="27"/>
      <c r="B167" s="27"/>
      <c r="C167" s="135"/>
      <c r="D167" s="27"/>
      <c r="E167" s="27"/>
      <c r="F167" s="135"/>
      <c r="G167" s="27"/>
      <c r="H167" s="136"/>
      <c r="I167" s="136"/>
      <c r="J167" s="136"/>
      <c r="K167" s="136"/>
      <c r="L167" s="136"/>
      <c r="M167" s="136"/>
      <c r="N167" s="136"/>
      <c r="O167" s="136"/>
      <c r="P167" s="136"/>
      <c r="Q167" s="27"/>
      <c r="R167" s="136"/>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row>
    <row r="168" spans="1:44" ht="15.75" customHeight="1">
      <c r="A168" s="27"/>
      <c r="B168" s="27"/>
      <c r="C168" s="135"/>
      <c r="D168" s="27"/>
      <c r="E168" s="27"/>
      <c r="F168" s="135"/>
      <c r="G168" s="27"/>
      <c r="H168" s="136"/>
      <c r="I168" s="136"/>
      <c r="J168" s="136"/>
      <c r="K168" s="136"/>
      <c r="L168" s="136"/>
      <c r="M168" s="136"/>
      <c r="N168" s="136"/>
      <c r="O168" s="136"/>
      <c r="P168" s="136"/>
      <c r="Q168" s="27"/>
      <c r="R168" s="136"/>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row>
    <row r="169" spans="1:44" ht="15.75" customHeight="1">
      <c r="A169" s="27"/>
      <c r="B169" s="27"/>
      <c r="C169" s="135"/>
      <c r="D169" s="27"/>
      <c r="E169" s="27"/>
      <c r="F169" s="135"/>
      <c r="G169" s="27"/>
      <c r="H169" s="136"/>
      <c r="I169" s="136"/>
      <c r="J169" s="136"/>
      <c r="K169" s="136"/>
      <c r="L169" s="136"/>
      <c r="M169" s="136"/>
      <c r="N169" s="136"/>
      <c r="O169" s="136"/>
      <c r="P169" s="136"/>
      <c r="Q169" s="27"/>
      <c r="R169" s="136"/>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row>
    <row r="170" spans="1:44" ht="15.75" customHeight="1">
      <c r="A170" s="27"/>
      <c r="B170" s="27"/>
      <c r="C170" s="135"/>
      <c r="D170" s="27"/>
      <c r="E170" s="27"/>
      <c r="F170" s="135"/>
      <c r="G170" s="27"/>
      <c r="H170" s="136"/>
      <c r="I170" s="136"/>
      <c r="J170" s="136"/>
      <c r="K170" s="136"/>
      <c r="L170" s="136"/>
      <c r="M170" s="136"/>
      <c r="N170" s="136"/>
      <c r="O170" s="136"/>
      <c r="P170" s="136"/>
      <c r="Q170" s="27"/>
      <c r="R170" s="136"/>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row>
    <row r="171" spans="1:44" ht="15.75" customHeight="1">
      <c r="A171" s="27"/>
      <c r="B171" s="27"/>
      <c r="C171" s="135"/>
      <c r="D171" s="27"/>
      <c r="E171" s="27"/>
      <c r="F171" s="135"/>
      <c r="G171" s="27"/>
      <c r="H171" s="136"/>
      <c r="I171" s="136"/>
      <c r="J171" s="136"/>
      <c r="K171" s="136"/>
      <c r="L171" s="136"/>
      <c r="M171" s="136"/>
      <c r="N171" s="136"/>
      <c r="O171" s="136"/>
      <c r="P171" s="136"/>
      <c r="Q171" s="27"/>
      <c r="R171" s="136"/>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row>
    <row r="172" spans="1:44" ht="15.75" customHeight="1">
      <c r="A172" s="27"/>
      <c r="B172" s="27"/>
      <c r="C172" s="135"/>
      <c r="D172" s="27"/>
      <c r="E172" s="27"/>
      <c r="F172" s="135"/>
      <c r="G172" s="27"/>
      <c r="H172" s="136"/>
      <c r="I172" s="136"/>
      <c r="J172" s="136"/>
      <c r="K172" s="136"/>
      <c r="L172" s="136"/>
      <c r="M172" s="136"/>
      <c r="N172" s="136"/>
      <c r="O172" s="136"/>
      <c r="P172" s="136"/>
      <c r="Q172" s="27"/>
      <c r="R172" s="136"/>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row>
    <row r="173" spans="1:44" ht="15.75" customHeight="1">
      <c r="A173" s="27"/>
      <c r="B173" s="27"/>
      <c r="C173" s="135"/>
      <c r="D173" s="27"/>
      <c r="E173" s="27"/>
      <c r="F173" s="135"/>
      <c r="G173" s="27"/>
      <c r="H173" s="136"/>
      <c r="I173" s="136"/>
      <c r="J173" s="136"/>
      <c r="K173" s="136"/>
      <c r="L173" s="136"/>
      <c r="M173" s="136"/>
      <c r="N173" s="136"/>
      <c r="O173" s="136"/>
      <c r="P173" s="136"/>
      <c r="Q173" s="27"/>
      <c r="R173" s="136"/>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row>
    <row r="174" spans="1:44" ht="15.75" customHeight="1">
      <c r="A174" s="27"/>
      <c r="B174" s="27"/>
      <c r="C174" s="135"/>
      <c r="D174" s="27"/>
      <c r="E174" s="27"/>
      <c r="F174" s="135"/>
      <c r="G174" s="27"/>
      <c r="H174" s="136"/>
      <c r="I174" s="136"/>
      <c r="J174" s="136"/>
      <c r="K174" s="136"/>
      <c r="L174" s="136"/>
      <c r="M174" s="136"/>
      <c r="N174" s="136"/>
      <c r="O174" s="136"/>
      <c r="P174" s="136"/>
      <c r="Q174" s="27"/>
      <c r="R174" s="136"/>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row>
    <row r="175" spans="1:44" ht="15.75" customHeight="1">
      <c r="A175" s="27"/>
      <c r="B175" s="27"/>
      <c r="C175" s="135"/>
      <c r="D175" s="27"/>
      <c r="E175" s="27"/>
      <c r="F175" s="135"/>
      <c r="G175" s="27"/>
      <c r="H175" s="136"/>
      <c r="I175" s="136"/>
      <c r="J175" s="136"/>
      <c r="K175" s="136"/>
      <c r="L175" s="136"/>
      <c r="M175" s="136"/>
      <c r="N175" s="136"/>
      <c r="O175" s="136"/>
      <c r="P175" s="136"/>
      <c r="Q175" s="27"/>
      <c r="R175" s="136"/>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row>
    <row r="176" spans="1:44" ht="15.75" customHeight="1">
      <c r="A176" s="27"/>
      <c r="B176" s="27"/>
      <c r="C176" s="135"/>
      <c r="D176" s="27"/>
      <c r="E176" s="27"/>
      <c r="F176" s="135"/>
      <c r="G176" s="27"/>
      <c r="H176" s="136"/>
      <c r="I176" s="136"/>
      <c r="J176" s="136"/>
      <c r="K176" s="136"/>
      <c r="L176" s="136"/>
      <c r="M176" s="136"/>
      <c r="N176" s="136"/>
      <c r="O176" s="136"/>
      <c r="P176" s="136"/>
      <c r="Q176" s="27"/>
      <c r="R176" s="136"/>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row>
    <row r="177" spans="1:44" ht="15.75" customHeight="1">
      <c r="A177" s="27"/>
      <c r="B177" s="27"/>
      <c r="C177" s="135"/>
      <c r="D177" s="27"/>
      <c r="E177" s="27"/>
      <c r="F177" s="135"/>
      <c r="G177" s="27"/>
      <c r="H177" s="136"/>
      <c r="I177" s="136"/>
      <c r="J177" s="136"/>
      <c r="K177" s="136"/>
      <c r="L177" s="136"/>
      <c r="M177" s="136"/>
      <c r="N177" s="136"/>
      <c r="O177" s="136"/>
      <c r="P177" s="136"/>
      <c r="Q177" s="27"/>
      <c r="R177" s="136"/>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row>
    <row r="178" spans="1:44" ht="15.75" customHeight="1">
      <c r="A178" s="27"/>
      <c r="B178" s="27"/>
      <c r="C178" s="135"/>
      <c r="D178" s="27"/>
      <c r="E178" s="27"/>
      <c r="F178" s="135"/>
      <c r="G178" s="27"/>
      <c r="H178" s="136"/>
      <c r="I178" s="136"/>
      <c r="J178" s="136"/>
      <c r="K178" s="136"/>
      <c r="L178" s="136"/>
      <c r="M178" s="136"/>
      <c r="N178" s="136"/>
      <c r="O178" s="136"/>
      <c r="P178" s="136"/>
      <c r="Q178" s="27"/>
      <c r="R178" s="136"/>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row>
    <row r="179" spans="1:44" ht="15.75" customHeight="1">
      <c r="A179" s="27"/>
      <c r="B179" s="27"/>
      <c r="C179" s="135"/>
      <c r="D179" s="27"/>
      <c r="E179" s="27"/>
      <c r="F179" s="135"/>
      <c r="G179" s="27"/>
      <c r="H179" s="136"/>
      <c r="I179" s="136"/>
      <c r="J179" s="136"/>
      <c r="K179" s="136"/>
      <c r="L179" s="136"/>
      <c r="M179" s="136"/>
      <c r="N179" s="136"/>
      <c r="O179" s="136"/>
      <c r="P179" s="136"/>
      <c r="Q179" s="27"/>
      <c r="R179" s="136"/>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row>
    <row r="180" spans="1:44" ht="15.75" customHeight="1">
      <c r="A180" s="27"/>
      <c r="B180" s="27"/>
      <c r="C180" s="135"/>
      <c r="D180" s="27"/>
      <c r="E180" s="27"/>
      <c r="F180" s="135"/>
      <c r="G180" s="27"/>
      <c r="H180" s="136"/>
      <c r="I180" s="136"/>
      <c r="J180" s="136"/>
      <c r="K180" s="136"/>
      <c r="L180" s="136"/>
      <c r="M180" s="136"/>
      <c r="N180" s="136"/>
      <c r="O180" s="136"/>
      <c r="P180" s="136"/>
      <c r="Q180" s="27"/>
      <c r="R180" s="136"/>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row>
    <row r="181" spans="1:44" ht="15.75" customHeight="1">
      <c r="A181" s="27"/>
      <c r="B181" s="27"/>
      <c r="C181" s="135"/>
      <c r="D181" s="27"/>
      <c r="E181" s="27"/>
      <c r="F181" s="135"/>
      <c r="G181" s="27"/>
      <c r="H181" s="136"/>
      <c r="I181" s="136"/>
      <c r="J181" s="136"/>
      <c r="K181" s="136"/>
      <c r="L181" s="136"/>
      <c r="M181" s="136"/>
      <c r="N181" s="136"/>
      <c r="O181" s="136"/>
      <c r="P181" s="136"/>
      <c r="Q181" s="27"/>
      <c r="R181" s="136"/>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row>
    <row r="182" spans="1:44" ht="15.75" customHeight="1">
      <c r="A182" s="27"/>
      <c r="B182" s="27"/>
      <c r="C182" s="135"/>
      <c r="D182" s="27"/>
      <c r="E182" s="27"/>
      <c r="F182" s="135"/>
      <c r="G182" s="27"/>
      <c r="H182" s="136"/>
      <c r="I182" s="136"/>
      <c r="J182" s="136"/>
      <c r="K182" s="136"/>
      <c r="L182" s="136"/>
      <c r="M182" s="136"/>
      <c r="N182" s="136"/>
      <c r="O182" s="136"/>
      <c r="P182" s="136"/>
      <c r="Q182" s="27"/>
      <c r="R182" s="136"/>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row>
    <row r="183" spans="1:44" ht="15.75" customHeight="1">
      <c r="A183" s="27"/>
      <c r="B183" s="27"/>
      <c r="C183" s="135"/>
      <c r="D183" s="27"/>
      <c r="E183" s="27"/>
      <c r="F183" s="135"/>
      <c r="G183" s="27"/>
      <c r="H183" s="136"/>
      <c r="I183" s="136"/>
      <c r="J183" s="136"/>
      <c r="K183" s="136"/>
      <c r="L183" s="136"/>
      <c r="M183" s="136"/>
      <c r="N183" s="136"/>
      <c r="O183" s="136"/>
      <c r="P183" s="136"/>
      <c r="Q183" s="27"/>
      <c r="R183" s="136"/>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row>
    <row r="184" spans="1:44" ht="15.75" customHeight="1">
      <c r="A184" s="27"/>
      <c r="B184" s="27"/>
      <c r="C184" s="135"/>
      <c r="D184" s="27"/>
      <c r="E184" s="27"/>
      <c r="F184" s="135"/>
      <c r="G184" s="27"/>
      <c r="H184" s="136"/>
      <c r="I184" s="136"/>
      <c r="J184" s="136"/>
      <c r="K184" s="136"/>
      <c r="L184" s="136"/>
      <c r="M184" s="136"/>
      <c r="N184" s="136"/>
      <c r="O184" s="136"/>
      <c r="P184" s="136"/>
      <c r="Q184" s="27"/>
      <c r="R184" s="136"/>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row>
    <row r="185" spans="1:44" ht="15.75" customHeight="1">
      <c r="A185" s="27"/>
      <c r="B185" s="27"/>
      <c r="C185" s="135"/>
      <c r="D185" s="27"/>
      <c r="E185" s="27"/>
      <c r="F185" s="135"/>
      <c r="G185" s="27"/>
      <c r="H185" s="136"/>
      <c r="I185" s="136"/>
      <c r="J185" s="136"/>
      <c r="K185" s="136"/>
      <c r="L185" s="136"/>
      <c r="M185" s="136"/>
      <c r="N185" s="136"/>
      <c r="O185" s="136"/>
      <c r="P185" s="136"/>
      <c r="Q185" s="27"/>
      <c r="R185" s="136"/>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row>
    <row r="186" spans="1:44" ht="15.75" customHeight="1">
      <c r="A186" s="27"/>
      <c r="B186" s="27"/>
      <c r="C186" s="135"/>
      <c r="D186" s="27"/>
      <c r="E186" s="27"/>
      <c r="F186" s="135"/>
      <c r="G186" s="27"/>
      <c r="H186" s="136"/>
      <c r="I186" s="136"/>
      <c r="J186" s="136"/>
      <c r="K186" s="136"/>
      <c r="L186" s="136"/>
      <c r="M186" s="136"/>
      <c r="N186" s="136"/>
      <c r="O186" s="136"/>
      <c r="P186" s="136"/>
      <c r="Q186" s="27"/>
      <c r="R186" s="136"/>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row>
    <row r="187" spans="1:44" ht="15.75" customHeight="1">
      <c r="A187" s="27"/>
      <c r="B187" s="27"/>
      <c r="C187" s="135"/>
      <c r="D187" s="27"/>
      <c r="E187" s="27"/>
      <c r="F187" s="135"/>
      <c r="G187" s="27"/>
      <c r="H187" s="136"/>
      <c r="I187" s="136"/>
      <c r="J187" s="136"/>
      <c r="K187" s="136"/>
      <c r="L187" s="136"/>
      <c r="M187" s="136"/>
      <c r="N187" s="136"/>
      <c r="O187" s="136"/>
      <c r="P187" s="136"/>
      <c r="Q187" s="27"/>
      <c r="R187" s="136"/>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row>
    <row r="188" spans="1:44" ht="15.75" customHeight="1">
      <c r="A188" s="27"/>
      <c r="B188" s="27"/>
      <c r="C188" s="135"/>
      <c r="D188" s="27"/>
      <c r="E188" s="27"/>
      <c r="F188" s="135"/>
      <c r="G188" s="27"/>
      <c r="H188" s="136"/>
      <c r="I188" s="136"/>
      <c r="J188" s="136"/>
      <c r="K188" s="136"/>
      <c r="L188" s="136"/>
      <c r="M188" s="136"/>
      <c r="N188" s="136"/>
      <c r="O188" s="136"/>
      <c r="P188" s="136"/>
      <c r="Q188" s="27"/>
      <c r="R188" s="136"/>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row>
    <row r="189" spans="1:44" ht="15.75" customHeight="1">
      <c r="A189" s="27"/>
      <c r="B189" s="27"/>
      <c r="C189" s="135"/>
      <c r="D189" s="27"/>
      <c r="E189" s="27"/>
      <c r="F189" s="135"/>
      <c r="G189" s="27"/>
      <c r="H189" s="136"/>
      <c r="I189" s="136"/>
      <c r="J189" s="136"/>
      <c r="K189" s="136"/>
      <c r="L189" s="136"/>
      <c r="M189" s="136"/>
      <c r="N189" s="136"/>
      <c r="O189" s="136"/>
      <c r="P189" s="136"/>
      <c r="Q189" s="27"/>
      <c r="R189" s="136"/>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row>
    <row r="190" spans="1:44" ht="15.75" customHeight="1">
      <c r="A190" s="27"/>
      <c r="B190" s="27"/>
      <c r="C190" s="135"/>
      <c r="D190" s="27"/>
      <c r="E190" s="27"/>
      <c r="F190" s="135"/>
      <c r="G190" s="27"/>
      <c r="H190" s="136"/>
      <c r="I190" s="136"/>
      <c r="J190" s="136"/>
      <c r="K190" s="136"/>
      <c r="L190" s="136"/>
      <c r="M190" s="136"/>
      <c r="N190" s="136"/>
      <c r="O190" s="136"/>
      <c r="P190" s="136"/>
      <c r="Q190" s="27"/>
      <c r="R190" s="136"/>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row>
    <row r="191" spans="1:44" ht="15.75" customHeight="1">
      <c r="A191" s="27"/>
      <c r="B191" s="27"/>
      <c r="C191" s="135"/>
      <c r="D191" s="27"/>
      <c r="E191" s="27"/>
      <c r="F191" s="135"/>
      <c r="G191" s="27"/>
      <c r="H191" s="136"/>
      <c r="I191" s="136"/>
      <c r="J191" s="136"/>
      <c r="K191" s="136"/>
      <c r="L191" s="136"/>
      <c r="M191" s="136"/>
      <c r="N191" s="136"/>
      <c r="O191" s="136"/>
      <c r="P191" s="136"/>
      <c r="Q191" s="27"/>
      <c r="R191" s="136"/>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row>
    <row r="192" spans="1:44" ht="15.75" customHeight="1">
      <c r="A192" s="27"/>
      <c r="B192" s="27"/>
      <c r="C192" s="135"/>
      <c r="D192" s="27"/>
      <c r="E192" s="27"/>
      <c r="F192" s="135"/>
      <c r="G192" s="27"/>
      <c r="H192" s="136"/>
      <c r="I192" s="136"/>
      <c r="J192" s="136"/>
      <c r="K192" s="136"/>
      <c r="L192" s="136"/>
      <c r="M192" s="136"/>
      <c r="N192" s="136"/>
      <c r="O192" s="136"/>
      <c r="P192" s="136"/>
      <c r="Q192" s="27"/>
      <c r="R192" s="136"/>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row>
    <row r="193" spans="1:44" ht="15.75" customHeight="1">
      <c r="A193" s="27"/>
      <c r="B193" s="27"/>
      <c r="C193" s="135"/>
      <c r="D193" s="27"/>
      <c r="E193" s="27"/>
      <c r="F193" s="135"/>
      <c r="G193" s="27"/>
      <c r="H193" s="136"/>
      <c r="I193" s="136"/>
      <c r="J193" s="136"/>
      <c r="K193" s="136"/>
      <c r="L193" s="136"/>
      <c r="M193" s="136"/>
      <c r="N193" s="136"/>
      <c r="O193" s="136"/>
      <c r="P193" s="136"/>
      <c r="Q193" s="27"/>
      <c r="R193" s="136"/>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row>
    <row r="194" spans="1:44" ht="15.75" customHeight="1">
      <c r="A194" s="27"/>
      <c r="B194" s="27"/>
      <c r="C194" s="135"/>
      <c r="D194" s="27"/>
      <c r="E194" s="27"/>
      <c r="F194" s="135"/>
      <c r="G194" s="27"/>
      <c r="H194" s="136"/>
      <c r="I194" s="136"/>
      <c r="J194" s="136"/>
      <c r="K194" s="136"/>
      <c r="L194" s="136"/>
      <c r="M194" s="136"/>
      <c r="N194" s="136"/>
      <c r="O194" s="136"/>
      <c r="P194" s="136"/>
      <c r="Q194" s="27"/>
      <c r="R194" s="136"/>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row>
    <row r="195" spans="1:44" ht="15.75" customHeight="1">
      <c r="A195" s="27"/>
      <c r="B195" s="27"/>
      <c r="C195" s="135"/>
      <c r="D195" s="27"/>
      <c r="E195" s="27"/>
      <c r="F195" s="135"/>
      <c r="G195" s="27"/>
      <c r="H195" s="136"/>
      <c r="I195" s="136"/>
      <c r="J195" s="136"/>
      <c r="K195" s="136"/>
      <c r="L195" s="136"/>
      <c r="M195" s="136"/>
      <c r="N195" s="136"/>
      <c r="O195" s="136"/>
      <c r="P195" s="136"/>
      <c r="Q195" s="27"/>
      <c r="R195" s="136"/>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row>
    <row r="196" spans="1:44" ht="15.75" customHeight="1">
      <c r="A196" s="27"/>
      <c r="B196" s="27"/>
      <c r="C196" s="135"/>
      <c r="D196" s="27"/>
      <c r="E196" s="27"/>
      <c r="F196" s="135"/>
      <c r="G196" s="27"/>
      <c r="H196" s="136"/>
      <c r="I196" s="136"/>
      <c r="J196" s="136"/>
      <c r="K196" s="136"/>
      <c r="L196" s="136"/>
      <c r="M196" s="136"/>
      <c r="N196" s="136"/>
      <c r="O196" s="136"/>
      <c r="P196" s="136"/>
      <c r="Q196" s="27"/>
      <c r="R196" s="136"/>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row>
    <row r="197" spans="1:44" ht="15.75" customHeight="1">
      <c r="A197" s="27"/>
      <c r="B197" s="27"/>
      <c r="C197" s="135"/>
      <c r="D197" s="27"/>
      <c r="E197" s="27"/>
      <c r="F197" s="135"/>
      <c r="G197" s="27"/>
      <c r="H197" s="136"/>
      <c r="I197" s="136"/>
      <c r="J197" s="136"/>
      <c r="K197" s="136"/>
      <c r="L197" s="136"/>
      <c r="M197" s="136"/>
      <c r="N197" s="136"/>
      <c r="O197" s="136"/>
      <c r="P197" s="136"/>
      <c r="Q197" s="27"/>
      <c r="R197" s="136"/>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row>
    <row r="198" spans="1:44" ht="15.75" customHeight="1">
      <c r="A198" s="27"/>
      <c r="B198" s="27"/>
      <c r="C198" s="135"/>
      <c r="D198" s="27"/>
      <c r="E198" s="27"/>
      <c r="F198" s="135"/>
      <c r="G198" s="27"/>
      <c r="H198" s="136"/>
      <c r="I198" s="136"/>
      <c r="J198" s="136"/>
      <c r="K198" s="136"/>
      <c r="L198" s="136"/>
      <c r="M198" s="136"/>
      <c r="N198" s="136"/>
      <c r="O198" s="136"/>
      <c r="P198" s="136"/>
      <c r="Q198" s="27"/>
      <c r="R198" s="136"/>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row>
    <row r="199" spans="1:44" ht="15.75" customHeight="1">
      <c r="A199" s="27"/>
      <c r="B199" s="27"/>
      <c r="C199" s="135"/>
      <c r="D199" s="27"/>
      <c r="E199" s="27"/>
      <c r="F199" s="135"/>
      <c r="G199" s="27"/>
      <c r="H199" s="136"/>
      <c r="I199" s="136"/>
      <c r="J199" s="136"/>
      <c r="K199" s="136"/>
      <c r="L199" s="136"/>
      <c r="M199" s="136"/>
      <c r="N199" s="136"/>
      <c r="O199" s="136"/>
      <c r="P199" s="136"/>
      <c r="Q199" s="27"/>
      <c r="R199" s="136"/>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row>
    <row r="200" spans="1:44" ht="15.75" customHeight="1">
      <c r="A200" s="27"/>
      <c r="B200" s="27"/>
      <c r="C200" s="135"/>
      <c r="D200" s="27"/>
      <c r="E200" s="27"/>
      <c r="F200" s="135"/>
      <c r="G200" s="27"/>
      <c r="H200" s="136"/>
      <c r="I200" s="136"/>
      <c r="J200" s="136"/>
      <c r="K200" s="136"/>
      <c r="L200" s="136"/>
      <c r="M200" s="136"/>
      <c r="N200" s="136"/>
      <c r="O200" s="136"/>
      <c r="P200" s="136"/>
      <c r="Q200" s="27"/>
      <c r="R200" s="136"/>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row>
    <row r="201" spans="1:44" ht="15.75" customHeight="1">
      <c r="A201" s="27"/>
      <c r="B201" s="27"/>
      <c r="C201" s="135"/>
      <c r="D201" s="27"/>
      <c r="E201" s="27"/>
      <c r="F201" s="135"/>
      <c r="G201" s="27"/>
      <c r="H201" s="136"/>
      <c r="I201" s="136"/>
      <c r="J201" s="136"/>
      <c r="K201" s="136"/>
      <c r="L201" s="136"/>
      <c r="M201" s="136"/>
      <c r="N201" s="136"/>
      <c r="O201" s="136"/>
      <c r="P201" s="136"/>
      <c r="Q201" s="27"/>
      <c r="R201" s="136"/>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row>
    <row r="202" spans="1:44" ht="15.75" customHeight="1">
      <c r="A202" s="27"/>
      <c r="B202" s="27"/>
      <c r="C202" s="135"/>
      <c r="D202" s="27"/>
      <c r="E202" s="27"/>
      <c r="F202" s="135"/>
      <c r="G202" s="27"/>
      <c r="H202" s="136"/>
      <c r="I202" s="136"/>
      <c r="J202" s="136"/>
      <c r="K202" s="136"/>
      <c r="L202" s="136"/>
      <c r="M202" s="136"/>
      <c r="N202" s="136"/>
      <c r="O202" s="136"/>
      <c r="P202" s="136"/>
      <c r="Q202" s="27"/>
      <c r="R202" s="136"/>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row>
    <row r="203" spans="1:44" ht="15.75" customHeight="1">
      <c r="A203" s="27"/>
      <c r="B203" s="27"/>
      <c r="C203" s="135"/>
      <c r="D203" s="27"/>
      <c r="E203" s="27"/>
      <c r="F203" s="135"/>
      <c r="G203" s="27"/>
      <c r="H203" s="136"/>
      <c r="I203" s="136"/>
      <c r="J203" s="136"/>
      <c r="K203" s="136"/>
      <c r="L203" s="136"/>
      <c r="M203" s="136"/>
      <c r="N203" s="136"/>
      <c r="O203" s="136"/>
      <c r="P203" s="136"/>
      <c r="Q203" s="27"/>
      <c r="R203" s="136"/>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row>
    <row r="204" spans="1:44" ht="15.75" customHeight="1">
      <c r="A204" s="27"/>
      <c r="B204" s="27"/>
      <c r="C204" s="135"/>
      <c r="D204" s="27"/>
      <c r="E204" s="27"/>
      <c r="F204" s="135"/>
      <c r="G204" s="27"/>
      <c r="H204" s="136"/>
      <c r="I204" s="136"/>
      <c r="J204" s="136"/>
      <c r="K204" s="136"/>
      <c r="L204" s="136"/>
      <c r="M204" s="136"/>
      <c r="N204" s="136"/>
      <c r="O204" s="136"/>
      <c r="P204" s="136"/>
      <c r="Q204" s="27"/>
      <c r="R204" s="136"/>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row>
    <row r="205" spans="1:44" ht="15.75" customHeight="1">
      <c r="A205" s="27"/>
      <c r="B205" s="27"/>
      <c r="C205" s="135"/>
      <c r="D205" s="27"/>
      <c r="E205" s="27"/>
      <c r="F205" s="135"/>
      <c r="G205" s="27"/>
      <c r="H205" s="136"/>
      <c r="I205" s="136"/>
      <c r="J205" s="136"/>
      <c r="K205" s="136"/>
      <c r="L205" s="136"/>
      <c r="M205" s="136"/>
      <c r="N205" s="136"/>
      <c r="O205" s="136"/>
      <c r="P205" s="136"/>
      <c r="Q205" s="27"/>
      <c r="R205" s="136"/>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row>
    <row r="206" spans="1:44" ht="15.75" customHeight="1">
      <c r="A206" s="27"/>
      <c r="B206" s="27"/>
      <c r="C206" s="135"/>
      <c r="D206" s="27"/>
      <c r="E206" s="27"/>
      <c r="F206" s="135"/>
      <c r="G206" s="27"/>
      <c r="H206" s="136"/>
      <c r="I206" s="136"/>
      <c r="J206" s="136"/>
      <c r="K206" s="136"/>
      <c r="L206" s="136"/>
      <c r="M206" s="136"/>
      <c r="N206" s="136"/>
      <c r="O206" s="136"/>
      <c r="P206" s="136"/>
      <c r="Q206" s="27"/>
      <c r="R206" s="136"/>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row>
    <row r="207" spans="1:44" ht="15.75" customHeight="1">
      <c r="A207" s="27"/>
      <c r="B207" s="27"/>
      <c r="C207" s="135"/>
      <c r="D207" s="27"/>
      <c r="E207" s="27"/>
      <c r="F207" s="135"/>
      <c r="G207" s="27"/>
      <c r="H207" s="136"/>
      <c r="I207" s="136"/>
      <c r="J207" s="136"/>
      <c r="K207" s="136"/>
      <c r="L207" s="136"/>
      <c r="M207" s="136"/>
      <c r="N207" s="136"/>
      <c r="O207" s="136"/>
      <c r="P207" s="136"/>
      <c r="Q207" s="27"/>
      <c r="R207" s="136"/>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row>
    <row r="208" spans="1:44" ht="15.75" customHeight="1">
      <c r="A208" s="27"/>
      <c r="B208" s="27"/>
      <c r="C208" s="135"/>
      <c r="D208" s="27"/>
      <c r="E208" s="27"/>
      <c r="F208" s="135"/>
      <c r="G208" s="27"/>
      <c r="H208" s="136"/>
      <c r="I208" s="136"/>
      <c r="J208" s="136"/>
      <c r="K208" s="136"/>
      <c r="L208" s="136"/>
      <c r="M208" s="136"/>
      <c r="N208" s="136"/>
      <c r="O208" s="136"/>
      <c r="P208" s="136"/>
      <c r="Q208" s="27"/>
      <c r="R208" s="136"/>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row>
    <row r="209" spans="1:44" ht="15.75" customHeight="1">
      <c r="A209" s="27"/>
      <c r="B209" s="27"/>
      <c r="C209" s="135"/>
      <c r="D209" s="27"/>
      <c r="E209" s="27"/>
      <c r="F209" s="135"/>
      <c r="G209" s="27"/>
      <c r="H209" s="136"/>
      <c r="I209" s="136"/>
      <c r="J209" s="136"/>
      <c r="K209" s="136"/>
      <c r="L209" s="136"/>
      <c r="M209" s="136"/>
      <c r="N209" s="136"/>
      <c r="O209" s="136"/>
      <c r="P209" s="136"/>
      <c r="Q209" s="27"/>
      <c r="R209" s="136"/>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row>
    <row r="210" spans="1:44" ht="15.75" customHeight="1">
      <c r="A210" s="27"/>
      <c r="B210" s="27"/>
      <c r="C210" s="135"/>
      <c r="D210" s="27"/>
      <c r="E210" s="27"/>
      <c r="F210" s="135"/>
      <c r="G210" s="27"/>
      <c r="H210" s="136"/>
      <c r="I210" s="136"/>
      <c r="J210" s="136"/>
      <c r="K210" s="136"/>
      <c r="L210" s="136"/>
      <c r="M210" s="136"/>
      <c r="N210" s="136"/>
      <c r="O210" s="136"/>
      <c r="P210" s="136"/>
      <c r="Q210" s="27"/>
      <c r="R210" s="136"/>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row>
    <row r="211" spans="1:44" ht="15.75" customHeight="1">
      <c r="A211" s="27"/>
      <c r="B211" s="27"/>
      <c r="C211" s="135"/>
      <c r="D211" s="27"/>
      <c r="E211" s="27"/>
      <c r="F211" s="135"/>
      <c r="G211" s="27"/>
      <c r="H211" s="136"/>
      <c r="I211" s="136"/>
      <c r="J211" s="136"/>
      <c r="K211" s="136"/>
      <c r="L211" s="136"/>
      <c r="M211" s="136"/>
      <c r="N211" s="136"/>
      <c r="O211" s="136"/>
      <c r="P211" s="136"/>
      <c r="Q211" s="27"/>
      <c r="R211" s="136"/>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row>
    <row r="212" spans="1:44" ht="15.75" customHeight="1">
      <c r="A212" s="27"/>
      <c r="B212" s="27"/>
      <c r="C212" s="135"/>
      <c r="D212" s="27"/>
      <c r="E212" s="27"/>
      <c r="F212" s="135"/>
      <c r="G212" s="27"/>
      <c r="H212" s="136"/>
      <c r="I212" s="136"/>
      <c r="J212" s="136"/>
      <c r="K212" s="136"/>
      <c r="L212" s="136"/>
      <c r="M212" s="136"/>
      <c r="N212" s="136"/>
      <c r="O212" s="136"/>
      <c r="P212" s="136"/>
      <c r="Q212" s="27"/>
      <c r="R212" s="136"/>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row>
    <row r="213" spans="1:44" ht="15.75" customHeight="1">
      <c r="A213" s="27"/>
      <c r="B213" s="27"/>
      <c r="C213" s="135"/>
      <c r="D213" s="27"/>
      <c r="E213" s="27"/>
      <c r="F213" s="135"/>
      <c r="G213" s="27"/>
      <c r="H213" s="136"/>
      <c r="I213" s="136"/>
      <c r="J213" s="136"/>
      <c r="K213" s="136"/>
      <c r="L213" s="136"/>
      <c r="M213" s="136"/>
      <c r="N213" s="136"/>
      <c r="O213" s="136"/>
      <c r="P213" s="136"/>
      <c r="Q213" s="27"/>
      <c r="R213" s="136"/>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row>
    <row r="214" spans="1:44" ht="15.75" customHeight="1">
      <c r="A214" s="27"/>
      <c r="B214" s="27"/>
      <c r="C214" s="135"/>
      <c r="D214" s="27"/>
      <c r="E214" s="27"/>
      <c r="F214" s="135"/>
      <c r="G214" s="27"/>
      <c r="H214" s="136"/>
      <c r="I214" s="136"/>
      <c r="J214" s="136"/>
      <c r="K214" s="136"/>
      <c r="L214" s="136"/>
      <c r="M214" s="136"/>
      <c r="N214" s="136"/>
      <c r="O214" s="136"/>
      <c r="P214" s="136"/>
      <c r="Q214" s="27"/>
      <c r="R214" s="136"/>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row>
    <row r="215" spans="1:44" ht="15.75" customHeight="1">
      <c r="A215" s="27"/>
      <c r="B215" s="27"/>
      <c r="C215" s="135"/>
      <c r="D215" s="27"/>
      <c r="E215" s="27"/>
      <c r="F215" s="135"/>
      <c r="G215" s="27"/>
      <c r="H215" s="136"/>
      <c r="I215" s="136"/>
      <c r="J215" s="136"/>
      <c r="K215" s="136"/>
      <c r="L215" s="136"/>
      <c r="M215" s="136"/>
      <c r="N215" s="136"/>
      <c r="O215" s="136"/>
      <c r="P215" s="136"/>
      <c r="Q215" s="27"/>
      <c r="R215" s="136"/>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row>
    <row r="216" spans="1:44" ht="15.75" customHeight="1">
      <c r="A216" s="27"/>
      <c r="B216" s="27"/>
      <c r="C216" s="135"/>
      <c r="D216" s="27"/>
      <c r="E216" s="27"/>
      <c r="F216" s="135"/>
      <c r="G216" s="27"/>
      <c r="H216" s="136"/>
      <c r="I216" s="136"/>
      <c r="J216" s="136"/>
      <c r="K216" s="136"/>
      <c r="L216" s="136"/>
      <c r="M216" s="136"/>
      <c r="N216" s="136"/>
      <c r="O216" s="136"/>
      <c r="P216" s="136"/>
      <c r="Q216" s="27"/>
      <c r="R216" s="136"/>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row>
    <row r="217" spans="1:44" ht="15.75" customHeight="1">
      <c r="A217" s="27"/>
      <c r="B217" s="27"/>
      <c r="C217" s="135"/>
      <c r="D217" s="27"/>
      <c r="E217" s="27"/>
      <c r="F217" s="135"/>
      <c r="G217" s="27"/>
      <c r="H217" s="136"/>
      <c r="I217" s="136"/>
      <c r="J217" s="136"/>
      <c r="K217" s="136"/>
      <c r="L217" s="136"/>
      <c r="M217" s="136"/>
      <c r="N217" s="136"/>
      <c r="O217" s="136"/>
      <c r="P217" s="136"/>
      <c r="Q217" s="27"/>
      <c r="R217" s="136"/>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row>
    <row r="218" spans="1:44" ht="15.75" customHeight="1">
      <c r="A218" s="27"/>
      <c r="B218" s="27"/>
      <c r="C218" s="135"/>
      <c r="D218" s="27"/>
      <c r="E218" s="27"/>
      <c r="F218" s="135"/>
      <c r="G218" s="27"/>
      <c r="H218" s="136"/>
      <c r="I218" s="136"/>
      <c r="J218" s="136"/>
      <c r="K218" s="136"/>
      <c r="L218" s="136"/>
      <c r="M218" s="136"/>
      <c r="N218" s="136"/>
      <c r="O218" s="136"/>
      <c r="P218" s="136"/>
      <c r="Q218" s="27"/>
      <c r="R218" s="136"/>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row>
    <row r="219" spans="1:44" ht="15.75" customHeight="1">
      <c r="A219" s="27"/>
      <c r="B219" s="27"/>
      <c r="C219" s="135"/>
      <c r="D219" s="27"/>
      <c r="E219" s="27"/>
      <c r="F219" s="135"/>
      <c r="G219" s="27"/>
      <c r="H219" s="136"/>
      <c r="I219" s="136"/>
      <c r="J219" s="136"/>
      <c r="K219" s="136"/>
      <c r="L219" s="136"/>
      <c r="M219" s="136"/>
      <c r="N219" s="136"/>
      <c r="O219" s="136"/>
      <c r="P219" s="136"/>
      <c r="Q219" s="27"/>
      <c r="R219" s="136"/>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row>
    <row r="220" spans="1:44" ht="15.75" customHeight="1">
      <c r="A220" s="27"/>
      <c r="B220" s="27"/>
      <c r="C220" s="135"/>
      <c r="D220" s="27"/>
      <c r="E220" s="27"/>
      <c r="F220" s="135"/>
      <c r="G220" s="27"/>
      <c r="H220" s="136"/>
      <c r="I220" s="136"/>
      <c r="J220" s="136"/>
      <c r="K220" s="136"/>
      <c r="L220" s="136"/>
      <c r="M220" s="136"/>
      <c r="N220" s="136"/>
      <c r="O220" s="136"/>
      <c r="P220" s="136"/>
      <c r="Q220" s="27"/>
      <c r="R220" s="136"/>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row>
    <row r="221" spans="1:44" ht="15.75" customHeight="1">
      <c r="A221" s="27"/>
      <c r="B221" s="27"/>
      <c r="C221" s="135"/>
      <c r="D221" s="27"/>
      <c r="E221" s="27"/>
      <c r="F221" s="135"/>
      <c r="G221" s="27"/>
      <c r="H221" s="136"/>
      <c r="I221" s="136"/>
      <c r="J221" s="136"/>
      <c r="K221" s="136"/>
      <c r="L221" s="136"/>
      <c r="M221" s="136"/>
      <c r="N221" s="136"/>
      <c r="O221" s="136"/>
      <c r="P221" s="136"/>
      <c r="Q221" s="27"/>
      <c r="R221" s="136"/>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row>
    <row r="222" spans="1:44" ht="15.75" customHeight="1">
      <c r="A222" s="27"/>
      <c r="B222" s="27"/>
      <c r="C222" s="135"/>
      <c r="D222" s="27"/>
      <c r="E222" s="27"/>
      <c r="F222" s="135"/>
      <c r="G222" s="27"/>
      <c r="H222" s="136"/>
      <c r="I222" s="136"/>
      <c r="J222" s="136"/>
      <c r="K222" s="136"/>
      <c r="L222" s="136"/>
      <c r="M222" s="136"/>
      <c r="N222" s="136"/>
      <c r="O222" s="136"/>
      <c r="P222" s="136"/>
      <c r="Q222" s="27"/>
      <c r="R222" s="136"/>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row>
    <row r="223" spans="1:44" ht="15.75" customHeight="1">
      <c r="A223" s="27"/>
      <c r="B223" s="27"/>
      <c r="C223" s="135"/>
      <c r="D223" s="27"/>
      <c r="E223" s="27"/>
      <c r="F223" s="135"/>
      <c r="G223" s="27"/>
      <c r="H223" s="136"/>
      <c r="I223" s="136"/>
      <c r="J223" s="136"/>
      <c r="K223" s="136"/>
      <c r="L223" s="136"/>
      <c r="M223" s="136"/>
      <c r="N223" s="136"/>
      <c r="O223" s="136"/>
      <c r="P223" s="136"/>
      <c r="Q223" s="27"/>
      <c r="R223" s="136"/>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row>
    <row r="224" spans="1:44" ht="15.75" customHeight="1">
      <c r="A224" s="27"/>
      <c r="B224" s="27"/>
      <c r="C224" s="135"/>
      <c r="D224" s="27"/>
      <c r="E224" s="27"/>
      <c r="F224" s="135"/>
      <c r="G224" s="27"/>
      <c r="H224" s="136"/>
      <c r="I224" s="136"/>
      <c r="J224" s="136"/>
      <c r="K224" s="136"/>
      <c r="L224" s="136"/>
      <c r="M224" s="136"/>
      <c r="N224" s="136"/>
      <c r="O224" s="136"/>
      <c r="P224" s="136"/>
      <c r="Q224" s="27"/>
      <c r="R224" s="136"/>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row>
    <row r="225" spans="1:44" ht="15.75" customHeight="1">
      <c r="A225" s="27"/>
      <c r="B225" s="27"/>
      <c r="C225" s="135"/>
      <c r="D225" s="27"/>
      <c r="E225" s="27"/>
      <c r="F225" s="135"/>
      <c r="G225" s="27"/>
      <c r="H225" s="136"/>
      <c r="I225" s="136"/>
      <c r="J225" s="136"/>
      <c r="K225" s="136"/>
      <c r="L225" s="136"/>
      <c r="M225" s="136"/>
      <c r="N225" s="136"/>
      <c r="O225" s="136"/>
      <c r="P225" s="136"/>
      <c r="Q225" s="27"/>
      <c r="R225" s="136"/>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row>
    <row r="226" spans="1:44" ht="15.75" customHeight="1">
      <c r="A226" s="27"/>
      <c r="B226" s="27"/>
      <c r="C226" s="135"/>
      <c r="D226" s="27"/>
      <c r="E226" s="27"/>
      <c r="F226" s="135"/>
      <c r="G226" s="27"/>
      <c r="H226" s="136"/>
      <c r="I226" s="136"/>
      <c r="J226" s="136"/>
      <c r="K226" s="136"/>
      <c r="L226" s="136"/>
      <c r="M226" s="136"/>
      <c r="N226" s="136"/>
      <c r="O226" s="136"/>
      <c r="P226" s="136"/>
      <c r="Q226" s="27"/>
      <c r="R226" s="136"/>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row>
    <row r="227" spans="1:44" ht="15.75" customHeight="1">
      <c r="A227" s="27"/>
      <c r="B227" s="27"/>
      <c r="C227" s="135"/>
      <c r="D227" s="27"/>
      <c r="E227" s="27"/>
      <c r="F227" s="135"/>
      <c r="G227" s="27"/>
      <c r="H227" s="136"/>
      <c r="I227" s="136"/>
      <c r="J227" s="136"/>
      <c r="K227" s="136"/>
      <c r="L227" s="136"/>
      <c r="M227" s="136"/>
      <c r="N227" s="136"/>
      <c r="O227" s="136"/>
      <c r="P227" s="136"/>
      <c r="Q227" s="27"/>
      <c r="R227" s="136"/>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row>
    <row r="228" spans="1:44" ht="15.75" customHeight="1">
      <c r="A228" s="27"/>
      <c r="B228" s="27"/>
      <c r="C228" s="135"/>
      <c r="D228" s="27"/>
      <c r="E228" s="27"/>
      <c r="F228" s="135"/>
      <c r="G228" s="27"/>
      <c r="H228" s="136"/>
      <c r="I228" s="136"/>
      <c r="J228" s="136"/>
      <c r="K228" s="136"/>
      <c r="L228" s="136"/>
      <c r="M228" s="136"/>
      <c r="N228" s="136"/>
      <c r="O228" s="136"/>
      <c r="P228" s="136"/>
      <c r="Q228" s="27"/>
      <c r="R228" s="136"/>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row>
    <row r="229" spans="1:44" ht="15.75" customHeight="1">
      <c r="A229" s="27"/>
      <c r="B229" s="27"/>
      <c r="C229" s="135"/>
      <c r="D229" s="27"/>
      <c r="E229" s="27"/>
      <c r="F229" s="135"/>
      <c r="G229" s="27"/>
      <c r="H229" s="136"/>
      <c r="I229" s="136"/>
      <c r="J229" s="136"/>
      <c r="K229" s="136"/>
      <c r="L229" s="136"/>
      <c r="M229" s="136"/>
      <c r="N229" s="136"/>
      <c r="O229" s="136"/>
      <c r="P229" s="136"/>
      <c r="Q229" s="27"/>
      <c r="R229" s="136"/>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row>
    <row r="230" spans="1:44" ht="15.75" customHeight="1">
      <c r="A230" s="27"/>
      <c r="B230" s="27"/>
      <c r="C230" s="135"/>
      <c r="D230" s="27"/>
      <c r="E230" s="27"/>
      <c r="F230" s="135"/>
      <c r="G230" s="27"/>
      <c r="H230" s="136"/>
      <c r="I230" s="136"/>
      <c r="J230" s="136"/>
      <c r="K230" s="136"/>
      <c r="L230" s="136"/>
      <c r="M230" s="136"/>
      <c r="N230" s="136"/>
      <c r="O230" s="136"/>
      <c r="P230" s="136"/>
      <c r="Q230" s="27"/>
      <c r="R230" s="136"/>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row>
    <row r="231" spans="1:44" ht="15.75" customHeight="1">
      <c r="A231" s="27"/>
      <c r="B231" s="27"/>
      <c r="C231" s="135"/>
      <c r="D231" s="27"/>
      <c r="E231" s="27"/>
      <c r="F231" s="135"/>
      <c r="G231" s="27"/>
      <c r="H231" s="136"/>
      <c r="I231" s="136"/>
      <c r="J231" s="136"/>
      <c r="K231" s="136"/>
      <c r="L231" s="136"/>
      <c r="M231" s="136"/>
      <c r="N231" s="136"/>
      <c r="O231" s="136"/>
      <c r="P231" s="136"/>
      <c r="Q231" s="27"/>
      <c r="R231" s="136"/>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row>
    <row r="232" spans="1:44" ht="15.75" customHeight="1">
      <c r="A232" s="27"/>
      <c r="B232" s="27"/>
      <c r="C232" s="135"/>
      <c r="D232" s="27"/>
      <c r="E232" s="27"/>
      <c r="F232" s="135"/>
      <c r="G232" s="27"/>
      <c r="H232" s="136"/>
      <c r="I232" s="136"/>
      <c r="J232" s="136"/>
      <c r="K232" s="136"/>
      <c r="L232" s="136"/>
      <c r="M232" s="136"/>
      <c r="N232" s="136"/>
      <c r="O232" s="136"/>
      <c r="P232" s="136"/>
      <c r="Q232" s="27"/>
      <c r="R232" s="136"/>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row>
    <row r="233" spans="1:44" ht="15.75" customHeight="1">
      <c r="A233" s="27"/>
      <c r="B233" s="27"/>
      <c r="C233" s="135"/>
      <c r="D233" s="27"/>
      <c r="E233" s="27"/>
      <c r="F233" s="135"/>
      <c r="G233" s="27"/>
      <c r="H233" s="136"/>
      <c r="I233" s="136"/>
      <c r="J233" s="136"/>
      <c r="K233" s="136"/>
      <c r="L233" s="136"/>
      <c r="M233" s="136"/>
      <c r="N233" s="136"/>
      <c r="O233" s="136"/>
      <c r="P233" s="136"/>
      <c r="Q233" s="27"/>
      <c r="R233" s="136"/>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row>
    <row r="234" spans="1:44" ht="15.75" customHeight="1">
      <c r="A234" s="27"/>
      <c r="B234" s="27"/>
      <c r="C234" s="135"/>
      <c r="D234" s="27"/>
      <c r="E234" s="27"/>
      <c r="F234" s="135"/>
      <c r="G234" s="27"/>
      <c r="H234" s="136"/>
      <c r="I234" s="136"/>
      <c r="J234" s="136"/>
      <c r="K234" s="136"/>
      <c r="L234" s="136"/>
      <c r="M234" s="136"/>
      <c r="N234" s="136"/>
      <c r="O234" s="136"/>
      <c r="P234" s="136"/>
      <c r="Q234" s="27"/>
      <c r="R234" s="136"/>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row>
    <row r="235" spans="1:44" ht="15.75" customHeight="1">
      <c r="A235" s="27"/>
      <c r="B235" s="27"/>
      <c r="C235" s="135"/>
      <c r="D235" s="27"/>
      <c r="E235" s="27"/>
      <c r="F235" s="135"/>
      <c r="G235" s="27"/>
      <c r="H235" s="136"/>
      <c r="I235" s="136"/>
      <c r="J235" s="136"/>
      <c r="K235" s="136"/>
      <c r="L235" s="136"/>
      <c r="M235" s="136"/>
      <c r="N235" s="136"/>
      <c r="O235" s="136"/>
      <c r="P235" s="136"/>
      <c r="Q235" s="27"/>
      <c r="R235" s="136"/>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row>
    <row r="236" spans="1:44" ht="15.75" customHeight="1">
      <c r="A236" s="27"/>
      <c r="B236" s="27"/>
      <c r="C236" s="135"/>
      <c r="D236" s="27"/>
      <c r="E236" s="27"/>
      <c r="F236" s="135"/>
      <c r="G236" s="27"/>
      <c r="H236" s="136"/>
      <c r="I236" s="136"/>
      <c r="J236" s="136"/>
      <c r="K236" s="136"/>
      <c r="L236" s="136"/>
      <c r="M236" s="136"/>
      <c r="N236" s="136"/>
      <c r="O236" s="136"/>
      <c r="P236" s="136"/>
      <c r="Q236" s="27"/>
      <c r="R236" s="136"/>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row>
    <row r="237" spans="1:44" ht="15.75" customHeight="1">
      <c r="A237" s="27"/>
      <c r="B237" s="27"/>
      <c r="C237" s="135"/>
      <c r="D237" s="27"/>
      <c r="E237" s="27"/>
      <c r="F237" s="135"/>
      <c r="G237" s="27"/>
      <c r="H237" s="136"/>
      <c r="I237" s="136"/>
      <c r="J237" s="136"/>
      <c r="K237" s="136"/>
      <c r="L237" s="136"/>
      <c r="M237" s="136"/>
      <c r="N237" s="136"/>
      <c r="O237" s="136"/>
      <c r="P237" s="136"/>
      <c r="Q237" s="27"/>
      <c r="R237" s="136"/>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row>
    <row r="238" spans="1:44" ht="15.75" customHeight="1">
      <c r="A238" s="27"/>
      <c r="B238" s="27"/>
      <c r="C238" s="135"/>
      <c r="D238" s="27"/>
      <c r="E238" s="27"/>
      <c r="F238" s="135"/>
      <c r="G238" s="27"/>
      <c r="H238" s="136"/>
      <c r="I238" s="136"/>
      <c r="J238" s="136"/>
      <c r="K238" s="136"/>
      <c r="L238" s="136"/>
      <c r="M238" s="136"/>
      <c r="N238" s="136"/>
      <c r="O238" s="136"/>
      <c r="P238" s="136"/>
      <c r="Q238" s="27"/>
      <c r="R238" s="136"/>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row>
    <row r="239" spans="1:44" ht="15.75" customHeight="1">
      <c r="A239" s="27"/>
      <c r="B239" s="27"/>
      <c r="C239" s="135"/>
      <c r="D239" s="27"/>
      <c r="E239" s="27"/>
      <c r="F239" s="135"/>
      <c r="G239" s="27"/>
      <c r="H239" s="136"/>
      <c r="I239" s="136"/>
      <c r="J239" s="136"/>
      <c r="K239" s="136"/>
      <c r="L239" s="136"/>
      <c r="M239" s="136"/>
      <c r="N239" s="136"/>
      <c r="O239" s="136"/>
      <c r="P239" s="136"/>
      <c r="Q239" s="27"/>
      <c r="R239" s="136"/>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row>
    <row r="240" spans="1:44" ht="15.75" customHeight="1">
      <c r="A240" s="27"/>
      <c r="B240" s="27"/>
      <c r="C240" s="135"/>
      <c r="D240" s="27"/>
      <c r="E240" s="27"/>
      <c r="F240" s="135"/>
      <c r="G240" s="27"/>
      <c r="H240" s="136"/>
      <c r="I240" s="136"/>
      <c r="J240" s="136"/>
      <c r="K240" s="136"/>
      <c r="L240" s="136"/>
      <c r="M240" s="136"/>
      <c r="N240" s="136"/>
      <c r="O240" s="136"/>
      <c r="P240" s="136"/>
      <c r="Q240" s="27"/>
      <c r="R240" s="136"/>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row>
    <row r="241" spans="1:44" ht="15.75" customHeight="1">
      <c r="A241" s="27"/>
      <c r="B241" s="27"/>
      <c r="C241" s="135"/>
      <c r="D241" s="27"/>
      <c r="E241" s="27"/>
      <c r="F241" s="135"/>
      <c r="G241" s="27"/>
      <c r="H241" s="136"/>
      <c r="I241" s="136"/>
      <c r="J241" s="136"/>
      <c r="K241" s="136"/>
      <c r="L241" s="136"/>
      <c r="M241" s="136"/>
      <c r="N241" s="136"/>
      <c r="O241" s="136"/>
      <c r="P241" s="136"/>
      <c r="Q241" s="27"/>
      <c r="R241" s="136"/>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row>
    <row r="242" spans="1:44" ht="15.75" customHeight="1">
      <c r="A242" s="27"/>
      <c r="B242" s="27"/>
      <c r="C242" s="135"/>
      <c r="D242" s="27"/>
      <c r="E242" s="27"/>
      <c r="F242" s="135"/>
      <c r="G242" s="27"/>
      <c r="H242" s="136"/>
      <c r="I242" s="136"/>
      <c r="J242" s="136"/>
      <c r="K242" s="136"/>
      <c r="L242" s="136"/>
      <c r="M242" s="136"/>
      <c r="N242" s="136"/>
      <c r="O242" s="136"/>
      <c r="P242" s="136"/>
      <c r="Q242" s="27"/>
      <c r="R242" s="136"/>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row>
    <row r="243" spans="1:44" ht="15.75" customHeight="1">
      <c r="A243" s="27"/>
      <c r="B243" s="27"/>
      <c r="C243" s="135"/>
      <c r="D243" s="27"/>
      <c r="E243" s="27"/>
      <c r="F243" s="135"/>
      <c r="G243" s="27"/>
      <c r="H243" s="136"/>
      <c r="I243" s="136"/>
      <c r="J243" s="136"/>
      <c r="K243" s="136"/>
      <c r="L243" s="136"/>
      <c r="M243" s="136"/>
      <c r="N243" s="136"/>
      <c r="O243" s="136"/>
      <c r="P243" s="136"/>
      <c r="Q243" s="27"/>
      <c r="R243" s="136"/>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row>
    <row r="244" spans="1:44" ht="15.75" customHeight="1">
      <c r="A244" s="27"/>
      <c r="B244" s="27"/>
      <c r="C244" s="135"/>
      <c r="D244" s="27"/>
      <c r="E244" s="27"/>
      <c r="F244" s="135"/>
      <c r="G244" s="27"/>
      <c r="H244" s="136"/>
      <c r="I244" s="136"/>
      <c r="J244" s="136"/>
      <c r="K244" s="136"/>
      <c r="L244" s="136"/>
      <c r="M244" s="136"/>
      <c r="N244" s="136"/>
      <c r="O244" s="136"/>
      <c r="P244" s="136"/>
      <c r="Q244" s="27"/>
      <c r="R244" s="136"/>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row>
    <row r="245" spans="1:44" ht="15.75" customHeight="1">
      <c r="A245" s="27"/>
      <c r="B245" s="27"/>
      <c r="C245" s="135"/>
      <c r="D245" s="27"/>
      <c r="E245" s="27"/>
      <c r="F245" s="135"/>
      <c r="G245" s="27"/>
      <c r="H245" s="136"/>
      <c r="I245" s="136"/>
      <c r="J245" s="136"/>
      <c r="K245" s="136"/>
      <c r="L245" s="136"/>
      <c r="M245" s="136"/>
      <c r="N245" s="136"/>
      <c r="O245" s="136"/>
      <c r="P245" s="136"/>
      <c r="Q245" s="27"/>
      <c r="R245" s="136"/>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row>
    <row r="246" spans="1:44" ht="15.75" customHeight="1">
      <c r="A246" s="27"/>
      <c r="B246" s="27"/>
      <c r="C246" s="135"/>
      <c r="D246" s="27"/>
      <c r="E246" s="27"/>
      <c r="F246" s="135"/>
      <c r="G246" s="27"/>
      <c r="H246" s="136"/>
      <c r="I246" s="136"/>
      <c r="J246" s="136"/>
      <c r="K246" s="136"/>
      <c r="L246" s="136"/>
      <c r="M246" s="136"/>
      <c r="N246" s="136"/>
      <c r="O246" s="136"/>
      <c r="P246" s="136"/>
      <c r="Q246" s="27"/>
      <c r="R246" s="136"/>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row>
    <row r="247" spans="1:44" ht="15.75" customHeight="1">
      <c r="A247" s="27"/>
      <c r="B247" s="27"/>
      <c r="C247" s="135"/>
      <c r="D247" s="27"/>
      <c r="E247" s="27"/>
      <c r="F247" s="135"/>
      <c r="G247" s="27"/>
      <c r="H247" s="136"/>
      <c r="I247" s="136"/>
      <c r="J247" s="136"/>
      <c r="K247" s="136"/>
      <c r="L247" s="136"/>
      <c r="M247" s="136"/>
      <c r="N247" s="136"/>
      <c r="O247" s="136"/>
      <c r="P247" s="136"/>
      <c r="Q247" s="27"/>
      <c r="R247" s="136"/>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row>
    <row r="248" spans="1:44" ht="15.75" customHeight="1">
      <c r="A248" s="27"/>
      <c r="B248" s="27"/>
      <c r="C248" s="135"/>
      <c r="D248" s="27"/>
      <c r="E248" s="27"/>
      <c r="F248" s="135"/>
      <c r="G248" s="27"/>
      <c r="H248" s="136"/>
      <c r="I248" s="136"/>
      <c r="J248" s="136"/>
      <c r="K248" s="136"/>
      <c r="L248" s="136"/>
      <c r="M248" s="136"/>
      <c r="N248" s="136"/>
      <c r="O248" s="136"/>
      <c r="P248" s="136"/>
      <c r="Q248" s="27"/>
      <c r="R248" s="136"/>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row>
    <row r="249" spans="1:44" ht="15.75" customHeight="1">
      <c r="A249" s="27"/>
      <c r="B249" s="27"/>
      <c r="C249" s="135"/>
      <c r="D249" s="27"/>
      <c r="E249" s="27"/>
      <c r="F249" s="135"/>
      <c r="G249" s="27"/>
      <c r="H249" s="136"/>
      <c r="I249" s="136"/>
      <c r="J249" s="136"/>
      <c r="K249" s="136"/>
      <c r="L249" s="136"/>
      <c r="M249" s="136"/>
      <c r="N249" s="136"/>
      <c r="O249" s="136"/>
      <c r="P249" s="136"/>
      <c r="Q249" s="27"/>
      <c r="R249" s="136"/>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row>
    <row r="250" spans="1:44" ht="15.75" customHeight="1">
      <c r="A250" s="27"/>
      <c r="B250" s="27"/>
      <c r="C250" s="135"/>
      <c r="D250" s="27"/>
      <c r="E250" s="27"/>
      <c r="F250" s="135"/>
      <c r="G250" s="27"/>
      <c r="H250" s="136"/>
      <c r="I250" s="136"/>
      <c r="J250" s="136"/>
      <c r="K250" s="136"/>
      <c r="L250" s="136"/>
      <c r="M250" s="136"/>
      <c r="N250" s="136"/>
      <c r="O250" s="136"/>
      <c r="P250" s="136"/>
      <c r="Q250" s="27"/>
      <c r="R250" s="136"/>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row>
    <row r="251" spans="1:44" ht="15.75" customHeight="1">
      <c r="A251" s="27"/>
      <c r="B251" s="27"/>
      <c r="C251" s="135"/>
      <c r="D251" s="27"/>
      <c r="E251" s="27"/>
      <c r="F251" s="135"/>
      <c r="G251" s="27"/>
      <c r="H251" s="136"/>
      <c r="I251" s="136"/>
      <c r="J251" s="136"/>
      <c r="K251" s="136"/>
      <c r="L251" s="136"/>
      <c r="M251" s="136"/>
      <c r="N251" s="136"/>
      <c r="O251" s="136"/>
      <c r="P251" s="136"/>
      <c r="Q251" s="27"/>
      <c r="R251" s="136"/>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row>
    <row r="252" spans="1:44" ht="15.75" customHeight="1">
      <c r="A252" s="27"/>
      <c r="B252" s="27"/>
      <c r="C252" s="135"/>
      <c r="D252" s="27"/>
      <c r="E252" s="27"/>
      <c r="F252" s="135"/>
      <c r="G252" s="27"/>
      <c r="H252" s="136"/>
      <c r="I252" s="136"/>
      <c r="J252" s="136"/>
      <c r="K252" s="136"/>
      <c r="L252" s="136"/>
      <c r="M252" s="136"/>
      <c r="N252" s="136"/>
      <c r="O252" s="136"/>
      <c r="P252" s="136"/>
      <c r="Q252" s="27"/>
      <c r="R252" s="136"/>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row>
    <row r="253" spans="1:44" ht="15.75" customHeight="1">
      <c r="A253" s="27"/>
      <c r="B253" s="27"/>
      <c r="C253" s="135"/>
      <c r="D253" s="27"/>
      <c r="E253" s="27"/>
      <c r="F253" s="135"/>
      <c r="G253" s="27"/>
      <c r="H253" s="136"/>
      <c r="I253" s="136"/>
      <c r="J253" s="136"/>
      <c r="K253" s="136"/>
      <c r="L253" s="136"/>
      <c r="M253" s="136"/>
      <c r="N253" s="136"/>
      <c r="O253" s="136"/>
      <c r="P253" s="136"/>
      <c r="Q253" s="27"/>
      <c r="R253" s="136"/>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row>
    <row r="254" spans="1:44" ht="15.75" customHeight="1">
      <c r="A254" s="27"/>
      <c r="B254" s="27"/>
      <c r="C254" s="135"/>
      <c r="D254" s="27"/>
      <c r="E254" s="27"/>
      <c r="F254" s="135"/>
      <c r="G254" s="27"/>
      <c r="H254" s="136"/>
      <c r="I254" s="136"/>
      <c r="J254" s="136"/>
      <c r="K254" s="136"/>
      <c r="L254" s="136"/>
      <c r="M254" s="136"/>
      <c r="N254" s="136"/>
      <c r="O254" s="136"/>
      <c r="P254" s="136"/>
      <c r="Q254" s="27"/>
      <c r="R254" s="136"/>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row>
    <row r="255" spans="1:44" ht="15.75" customHeight="1">
      <c r="A255" s="27"/>
      <c r="B255" s="27"/>
      <c r="C255" s="135"/>
      <c r="D255" s="27"/>
      <c r="E255" s="27"/>
      <c r="F255" s="135"/>
      <c r="G255" s="27"/>
      <c r="H255" s="136"/>
      <c r="I255" s="136"/>
      <c r="J255" s="136"/>
      <c r="K255" s="136"/>
      <c r="L255" s="136"/>
      <c r="M255" s="136"/>
      <c r="N255" s="136"/>
      <c r="O255" s="136"/>
      <c r="P255" s="136"/>
      <c r="Q255" s="27"/>
      <c r="R255" s="136"/>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row>
    <row r="256" spans="1:44" ht="15.75" customHeight="1">
      <c r="A256" s="27"/>
      <c r="B256" s="27"/>
      <c r="C256" s="135"/>
      <c r="D256" s="27"/>
      <c r="E256" s="27"/>
      <c r="F256" s="135"/>
      <c r="G256" s="27"/>
      <c r="H256" s="136"/>
      <c r="I256" s="136"/>
      <c r="J256" s="136"/>
      <c r="K256" s="136"/>
      <c r="L256" s="136"/>
      <c r="M256" s="136"/>
      <c r="N256" s="136"/>
      <c r="O256" s="136"/>
      <c r="P256" s="136"/>
      <c r="Q256" s="27"/>
      <c r="R256" s="136"/>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row>
    <row r="257" spans="1:44" ht="15.75" customHeight="1">
      <c r="A257" s="27"/>
      <c r="B257" s="27"/>
      <c r="C257" s="135"/>
      <c r="D257" s="27"/>
      <c r="E257" s="27"/>
      <c r="F257" s="135"/>
      <c r="G257" s="27"/>
      <c r="H257" s="136"/>
      <c r="I257" s="136"/>
      <c r="J257" s="136"/>
      <c r="K257" s="136"/>
      <c r="L257" s="136"/>
      <c r="M257" s="136"/>
      <c r="N257" s="136"/>
      <c r="O257" s="136"/>
      <c r="P257" s="136"/>
      <c r="Q257" s="27"/>
      <c r="R257" s="136"/>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row>
    <row r="258" spans="1:44" ht="15.75" customHeight="1">
      <c r="A258" s="27"/>
      <c r="B258" s="27"/>
      <c r="C258" s="135"/>
      <c r="D258" s="27"/>
      <c r="E258" s="27"/>
      <c r="F258" s="135"/>
      <c r="G258" s="27"/>
      <c r="H258" s="136"/>
      <c r="I258" s="136"/>
      <c r="J258" s="136"/>
      <c r="K258" s="136"/>
      <c r="L258" s="136"/>
      <c r="M258" s="136"/>
      <c r="N258" s="136"/>
      <c r="O258" s="136"/>
      <c r="P258" s="136"/>
      <c r="Q258" s="27"/>
      <c r="R258" s="136"/>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row>
    <row r="259" spans="1:44" ht="15.75" customHeight="1">
      <c r="A259" s="27"/>
      <c r="B259" s="27"/>
      <c r="C259" s="135"/>
      <c r="D259" s="27"/>
      <c r="E259" s="27"/>
      <c r="F259" s="135"/>
      <c r="G259" s="27"/>
      <c r="H259" s="136"/>
      <c r="I259" s="136"/>
      <c r="J259" s="136"/>
      <c r="K259" s="136"/>
      <c r="L259" s="136"/>
      <c r="M259" s="136"/>
      <c r="N259" s="136"/>
      <c r="O259" s="136"/>
      <c r="P259" s="136"/>
      <c r="Q259" s="27"/>
      <c r="R259" s="136"/>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row>
    <row r="260" spans="1:44" ht="15.75" customHeight="1">
      <c r="A260" s="27"/>
      <c r="B260" s="27"/>
      <c r="C260" s="135"/>
      <c r="D260" s="27"/>
      <c r="E260" s="27"/>
      <c r="F260" s="135"/>
      <c r="G260" s="27"/>
      <c r="H260" s="136"/>
      <c r="I260" s="136"/>
      <c r="J260" s="136"/>
      <c r="K260" s="136"/>
      <c r="L260" s="136"/>
      <c r="M260" s="136"/>
      <c r="N260" s="136"/>
      <c r="O260" s="136"/>
      <c r="P260" s="136"/>
      <c r="Q260" s="27"/>
      <c r="R260" s="136"/>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row>
    <row r="261" spans="1:44" ht="15.75" customHeight="1">
      <c r="A261" s="27"/>
      <c r="B261" s="27"/>
      <c r="C261" s="135"/>
      <c r="D261" s="27"/>
      <c r="E261" s="27"/>
      <c r="F261" s="135"/>
      <c r="G261" s="27"/>
      <c r="H261" s="136"/>
      <c r="I261" s="136"/>
      <c r="J261" s="136"/>
      <c r="K261" s="136"/>
      <c r="L261" s="136"/>
      <c r="M261" s="136"/>
      <c r="N261" s="136"/>
      <c r="O261" s="136"/>
      <c r="P261" s="136"/>
      <c r="Q261" s="27"/>
      <c r="R261" s="136"/>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row>
    <row r="262" spans="1:44" ht="15.75" customHeight="1">
      <c r="A262" s="27"/>
      <c r="B262" s="27"/>
      <c r="C262" s="135"/>
      <c r="D262" s="27"/>
      <c r="E262" s="27"/>
      <c r="F262" s="135"/>
      <c r="G262" s="27"/>
      <c r="H262" s="136"/>
      <c r="I262" s="136"/>
      <c r="J262" s="136"/>
      <c r="K262" s="136"/>
      <c r="L262" s="136"/>
      <c r="M262" s="136"/>
      <c r="N262" s="136"/>
      <c r="O262" s="136"/>
      <c r="P262" s="136"/>
      <c r="Q262" s="27"/>
      <c r="R262" s="136"/>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row>
    <row r="263" spans="1:44" ht="15.75" customHeight="1">
      <c r="A263" s="27"/>
      <c r="B263" s="27"/>
      <c r="C263" s="135"/>
      <c r="D263" s="27"/>
      <c r="E263" s="27"/>
      <c r="F263" s="135"/>
      <c r="G263" s="27"/>
      <c r="H263" s="136"/>
      <c r="I263" s="136"/>
      <c r="J263" s="136"/>
      <c r="K263" s="136"/>
      <c r="L263" s="136"/>
      <c r="M263" s="136"/>
      <c r="N263" s="136"/>
      <c r="O263" s="136"/>
      <c r="P263" s="136"/>
      <c r="Q263" s="27"/>
      <c r="R263" s="136"/>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row>
    <row r="264" spans="1:44" ht="15.75" customHeight="1">
      <c r="A264" s="27"/>
      <c r="B264" s="27"/>
      <c r="C264" s="135"/>
      <c r="D264" s="27"/>
      <c r="E264" s="27"/>
      <c r="F264" s="135"/>
      <c r="G264" s="27"/>
      <c r="H264" s="136"/>
      <c r="I264" s="136"/>
      <c r="J264" s="136"/>
      <c r="K264" s="136"/>
      <c r="L264" s="136"/>
      <c r="M264" s="136"/>
      <c r="N264" s="136"/>
      <c r="O264" s="136"/>
      <c r="P264" s="136"/>
      <c r="Q264" s="27"/>
      <c r="R264" s="136"/>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row>
    <row r="265" spans="1:44" ht="15.75" customHeight="1">
      <c r="A265" s="27"/>
      <c r="B265" s="27"/>
      <c r="C265" s="135"/>
      <c r="D265" s="27"/>
      <c r="E265" s="27"/>
      <c r="F265" s="135"/>
      <c r="G265" s="27"/>
      <c r="H265" s="136"/>
      <c r="I265" s="136"/>
      <c r="J265" s="136"/>
      <c r="K265" s="136"/>
      <c r="L265" s="136"/>
      <c r="M265" s="136"/>
      <c r="N265" s="136"/>
      <c r="O265" s="136"/>
      <c r="P265" s="136"/>
      <c r="Q265" s="27"/>
      <c r="R265" s="136"/>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row>
    <row r="266" spans="1:44" ht="15.75" customHeight="1">
      <c r="A266" s="27"/>
      <c r="B266" s="27"/>
      <c r="C266" s="135"/>
      <c r="D266" s="27"/>
      <c r="E266" s="27"/>
      <c r="F266" s="135"/>
      <c r="G266" s="27"/>
      <c r="H266" s="136"/>
      <c r="I266" s="136"/>
      <c r="J266" s="136"/>
      <c r="K266" s="136"/>
      <c r="L266" s="136"/>
      <c r="M266" s="136"/>
      <c r="N266" s="136"/>
      <c r="O266" s="136"/>
      <c r="P266" s="136"/>
      <c r="Q266" s="27"/>
      <c r="R266" s="136"/>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row>
    <row r="267" spans="1:44" ht="15.75" customHeight="1">
      <c r="A267" s="27"/>
      <c r="B267" s="27"/>
      <c r="C267" s="135"/>
      <c r="D267" s="27"/>
      <c r="E267" s="27"/>
      <c r="F267" s="135"/>
      <c r="G267" s="27"/>
      <c r="H267" s="136"/>
      <c r="I267" s="136"/>
      <c r="J267" s="136"/>
      <c r="K267" s="136"/>
      <c r="L267" s="136"/>
      <c r="M267" s="136"/>
      <c r="N267" s="136"/>
      <c r="O267" s="136"/>
      <c r="P267" s="136"/>
      <c r="Q267" s="27"/>
      <c r="R267" s="136"/>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row>
    <row r="268" spans="1:44" ht="15.75" customHeight="1">
      <c r="A268" s="27"/>
      <c r="B268" s="27"/>
      <c r="C268" s="135"/>
      <c r="D268" s="27"/>
      <c r="E268" s="27"/>
      <c r="F268" s="135"/>
      <c r="G268" s="27"/>
      <c r="H268" s="136"/>
      <c r="I268" s="136"/>
      <c r="J268" s="136"/>
      <c r="K268" s="136"/>
      <c r="L268" s="136"/>
      <c r="M268" s="136"/>
      <c r="N268" s="136"/>
      <c r="O268" s="136"/>
      <c r="P268" s="136"/>
      <c r="Q268" s="27"/>
      <c r="R268" s="136"/>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row>
    <row r="269" spans="1:44" ht="15.75" customHeight="1">
      <c r="A269" s="27"/>
      <c r="B269" s="27"/>
      <c r="C269" s="135"/>
      <c r="D269" s="27"/>
      <c r="E269" s="27"/>
      <c r="F269" s="135"/>
      <c r="G269" s="27"/>
      <c r="H269" s="136"/>
      <c r="I269" s="136"/>
      <c r="J269" s="136"/>
      <c r="K269" s="136"/>
      <c r="L269" s="136"/>
      <c r="M269" s="136"/>
      <c r="N269" s="136"/>
      <c r="O269" s="136"/>
      <c r="P269" s="136"/>
      <c r="Q269" s="27"/>
      <c r="R269" s="136"/>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row>
    <row r="270" spans="1:44" ht="15.75" customHeight="1">
      <c r="A270" s="27"/>
      <c r="B270" s="27"/>
      <c r="C270" s="135"/>
      <c r="D270" s="27"/>
      <c r="E270" s="27"/>
      <c r="F270" s="135"/>
      <c r="G270" s="27"/>
      <c r="H270" s="136"/>
      <c r="I270" s="136"/>
      <c r="J270" s="136"/>
      <c r="K270" s="136"/>
      <c r="L270" s="136"/>
      <c r="M270" s="136"/>
      <c r="N270" s="136"/>
      <c r="O270" s="136"/>
      <c r="P270" s="136"/>
      <c r="Q270" s="27"/>
      <c r="R270" s="136"/>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row>
    <row r="271" spans="1:44" ht="15.75" customHeight="1">
      <c r="A271" s="27"/>
      <c r="B271" s="27"/>
      <c r="C271" s="135"/>
      <c r="D271" s="27"/>
      <c r="E271" s="27"/>
      <c r="F271" s="135"/>
      <c r="G271" s="27"/>
      <c r="H271" s="136"/>
      <c r="I271" s="136"/>
      <c r="J271" s="136"/>
      <c r="K271" s="136"/>
      <c r="L271" s="136"/>
      <c r="M271" s="136"/>
      <c r="N271" s="136"/>
      <c r="O271" s="136"/>
      <c r="P271" s="136"/>
      <c r="Q271" s="27"/>
      <c r="R271" s="136"/>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row>
    <row r="272" spans="1:44" ht="15.75" customHeight="1">
      <c r="A272" s="27"/>
      <c r="B272" s="27"/>
      <c r="C272" s="135"/>
      <c r="D272" s="27"/>
      <c r="E272" s="27"/>
      <c r="F272" s="135"/>
      <c r="G272" s="27"/>
      <c r="H272" s="136"/>
      <c r="I272" s="136"/>
      <c r="J272" s="136"/>
      <c r="K272" s="136"/>
      <c r="L272" s="136"/>
      <c r="M272" s="136"/>
      <c r="N272" s="136"/>
      <c r="O272" s="136"/>
      <c r="P272" s="136"/>
      <c r="Q272" s="27"/>
      <c r="R272" s="136"/>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row>
    <row r="273" spans="1:44" ht="15.75" customHeight="1">
      <c r="A273" s="27"/>
      <c r="B273" s="27"/>
      <c r="C273" s="135"/>
      <c r="D273" s="27"/>
      <c r="E273" s="27"/>
      <c r="F273" s="135"/>
      <c r="G273" s="27"/>
      <c r="H273" s="136"/>
      <c r="I273" s="136"/>
      <c r="J273" s="136"/>
      <c r="K273" s="136"/>
      <c r="L273" s="136"/>
      <c r="M273" s="136"/>
      <c r="N273" s="136"/>
      <c r="O273" s="136"/>
      <c r="P273" s="136"/>
      <c r="Q273" s="27"/>
      <c r="R273" s="136"/>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row>
    <row r="274" spans="1:44" ht="15.75" customHeight="1">
      <c r="A274" s="27"/>
      <c r="B274" s="27"/>
      <c r="C274" s="135"/>
      <c r="D274" s="27"/>
      <c r="E274" s="27"/>
      <c r="F274" s="135"/>
      <c r="G274" s="27"/>
      <c r="H274" s="136"/>
      <c r="I274" s="136"/>
      <c r="J274" s="136"/>
      <c r="K274" s="136"/>
      <c r="L274" s="136"/>
      <c r="M274" s="136"/>
      <c r="N274" s="136"/>
      <c r="O274" s="136"/>
      <c r="P274" s="136"/>
      <c r="Q274" s="27"/>
      <c r="R274" s="136"/>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row>
    <row r="275" spans="1:44" ht="15.75" customHeight="1">
      <c r="A275" s="27"/>
      <c r="B275" s="27"/>
      <c r="C275" s="135"/>
      <c r="D275" s="27"/>
      <c r="E275" s="27"/>
      <c r="F275" s="135"/>
      <c r="G275" s="27"/>
      <c r="H275" s="136"/>
      <c r="I275" s="136"/>
      <c r="J275" s="136"/>
      <c r="K275" s="136"/>
      <c r="L275" s="136"/>
      <c r="M275" s="136"/>
      <c r="N275" s="136"/>
      <c r="O275" s="136"/>
      <c r="P275" s="136"/>
      <c r="Q275" s="27"/>
      <c r="R275" s="136"/>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row>
    <row r="276" spans="1:44" ht="15.75" customHeight="1">
      <c r="A276" s="27"/>
      <c r="B276" s="27"/>
      <c r="C276" s="135"/>
      <c r="D276" s="27"/>
      <c r="E276" s="27"/>
      <c r="F276" s="135"/>
      <c r="G276" s="27"/>
      <c r="H276" s="136"/>
      <c r="I276" s="136"/>
      <c r="J276" s="136"/>
      <c r="K276" s="136"/>
      <c r="L276" s="136"/>
      <c r="M276" s="136"/>
      <c r="N276" s="136"/>
      <c r="O276" s="136"/>
      <c r="P276" s="136"/>
      <c r="Q276" s="27"/>
      <c r="R276" s="136"/>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row>
    <row r="277" spans="1:44" ht="15.75" customHeight="1">
      <c r="A277" s="27"/>
      <c r="B277" s="27"/>
      <c r="C277" s="135"/>
      <c r="D277" s="27"/>
      <c r="E277" s="27"/>
      <c r="F277" s="135"/>
      <c r="G277" s="27"/>
      <c r="H277" s="136"/>
      <c r="I277" s="136"/>
      <c r="J277" s="136"/>
      <c r="K277" s="136"/>
      <c r="L277" s="136"/>
      <c r="M277" s="136"/>
      <c r="N277" s="136"/>
      <c r="O277" s="136"/>
      <c r="P277" s="136"/>
      <c r="Q277" s="27"/>
      <c r="R277" s="136"/>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row>
    <row r="278" spans="1:44" ht="15.75" customHeight="1">
      <c r="A278" s="27"/>
      <c r="B278" s="27"/>
      <c r="C278" s="135"/>
      <c r="D278" s="27"/>
      <c r="E278" s="27"/>
      <c r="F278" s="135"/>
      <c r="G278" s="27"/>
      <c r="H278" s="136"/>
      <c r="I278" s="136"/>
      <c r="J278" s="136"/>
      <c r="K278" s="136"/>
      <c r="L278" s="136"/>
      <c r="M278" s="136"/>
      <c r="N278" s="136"/>
      <c r="O278" s="136"/>
      <c r="P278" s="136"/>
      <c r="Q278" s="27"/>
      <c r="R278" s="136"/>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row>
    <row r="279" spans="1:44" ht="15.75" customHeight="1">
      <c r="A279" s="27"/>
      <c r="B279" s="27"/>
      <c r="C279" s="135"/>
      <c r="D279" s="27"/>
      <c r="E279" s="27"/>
      <c r="F279" s="135"/>
      <c r="G279" s="27"/>
      <c r="H279" s="136"/>
      <c r="I279" s="136"/>
      <c r="J279" s="136"/>
      <c r="K279" s="136"/>
      <c r="L279" s="136"/>
      <c r="M279" s="136"/>
      <c r="N279" s="136"/>
      <c r="O279" s="136"/>
      <c r="P279" s="136"/>
      <c r="Q279" s="27"/>
      <c r="R279" s="136"/>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row>
    <row r="280" spans="1:44" ht="15.75" customHeight="1">
      <c r="A280" s="27"/>
      <c r="B280" s="27"/>
      <c r="C280" s="135"/>
      <c r="D280" s="27"/>
      <c r="E280" s="27"/>
      <c r="F280" s="135"/>
      <c r="G280" s="27"/>
      <c r="H280" s="136"/>
      <c r="I280" s="136"/>
      <c r="J280" s="136"/>
      <c r="K280" s="136"/>
      <c r="L280" s="136"/>
      <c r="M280" s="136"/>
      <c r="N280" s="136"/>
      <c r="O280" s="136"/>
      <c r="P280" s="136"/>
      <c r="Q280" s="27"/>
      <c r="R280" s="136"/>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row>
    <row r="281" spans="1:44" ht="15.75" customHeight="1">
      <c r="A281" s="27"/>
      <c r="B281" s="27"/>
      <c r="C281" s="135"/>
      <c r="D281" s="27"/>
      <c r="E281" s="27"/>
      <c r="F281" s="135"/>
      <c r="G281" s="27"/>
      <c r="H281" s="136"/>
      <c r="I281" s="136"/>
      <c r="J281" s="136"/>
      <c r="K281" s="136"/>
      <c r="L281" s="136"/>
      <c r="M281" s="136"/>
      <c r="N281" s="136"/>
      <c r="O281" s="136"/>
      <c r="P281" s="136"/>
      <c r="Q281" s="27"/>
      <c r="R281" s="136"/>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row>
    <row r="282" spans="1:44" ht="15.75" customHeight="1">
      <c r="A282" s="27"/>
      <c r="B282" s="27"/>
      <c r="C282" s="135"/>
      <c r="D282" s="27"/>
      <c r="E282" s="27"/>
      <c r="F282" s="135"/>
      <c r="G282" s="27"/>
      <c r="H282" s="136"/>
      <c r="I282" s="136"/>
      <c r="J282" s="136"/>
      <c r="K282" s="136"/>
      <c r="L282" s="136"/>
      <c r="M282" s="136"/>
      <c r="N282" s="136"/>
      <c r="O282" s="136"/>
      <c r="P282" s="136"/>
      <c r="Q282" s="27"/>
      <c r="R282" s="136"/>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row>
    <row r="283" spans="1:44" ht="15.75" customHeight="1">
      <c r="A283" s="27"/>
      <c r="B283" s="27"/>
      <c r="C283" s="135"/>
      <c r="D283" s="27"/>
      <c r="E283" s="27"/>
      <c r="F283" s="135"/>
      <c r="G283" s="27"/>
      <c r="H283" s="136"/>
      <c r="I283" s="136"/>
      <c r="J283" s="136"/>
      <c r="K283" s="136"/>
      <c r="L283" s="136"/>
      <c r="M283" s="136"/>
      <c r="N283" s="136"/>
      <c r="O283" s="136"/>
      <c r="P283" s="136"/>
      <c r="Q283" s="27"/>
      <c r="R283" s="136"/>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row>
    <row r="284" spans="1:44" ht="15.75" customHeight="1">
      <c r="A284" s="27"/>
      <c r="B284" s="27"/>
      <c r="C284" s="135"/>
      <c r="D284" s="27"/>
      <c r="E284" s="27"/>
      <c r="F284" s="135"/>
      <c r="G284" s="27"/>
      <c r="H284" s="136"/>
      <c r="I284" s="136"/>
      <c r="J284" s="136"/>
      <c r="K284" s="136"/>
      <c r="L284" s="136"/>
      <c r="M284" s="136"/>
      <c r="N284" s="136"/>
      <c r="O284" s="136"/>
      <c r="P284" s="136"/>
      <c r="Q284" s="27"/>
      <c r="R284" s="136"/>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row>
    <row r="285" spans="1:44" ht="15.75" customHeight="1">
      <c r="A285" s="27"/>
      <c r="B285" s="27"/>
      <c r="C285" s="135"/>
      <c r="D285" s="27"/>
      <c r="E285" s="27"/>
      <c r="F285" s="135"/>
      <c r="G285" s="27"/>
      <c r="H285" s="136"/>
      <c r="I285" s="136"/>
      <c r="J285" s="136"/>
      <c r="K285" s="136"/>
      <c r="L285" s="136"/>
      <c r="M285" s="136"/>
      <c r="N285" s="136"/>
      <c r="O285" s="136"/>
      <c r="P285" s="136"/>
      <c r="Q285" s="27"/>
      <c r="R285" s="136"/>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row>
    <row r="286" spans="1:44" ht="15.75" customHeight="1">
      <c r="A286" s="27"/>
      <c r="B286" s="27"/>
      <c r="C286" s="135"/>
      <c r="D286" s="27"/>
      <c r="E286" s="27"/>
      <c r="F286" s="135"/>
      <c r="G286" s="27"/>
      <c r="H286" s="136"/>
      <c r="I286" s="136"/>
      <c r="J286" s="136"/>
      <c r="K286" s="136"/>
      <c r="L286" s="136"/>
      <c r="M286" s="136"/>
      <c r="N286" s="136"/>
      <c r="O286" s="136"/>
      <c r="P286" s="136"/>
      <c r="Q286" s="27"/>
      <c r="R286" s="136"/>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row>
    <row r="287" spans="1:44" ht="15.75" customHeight="1">
      <c r="A287" s="27"/>
      <c r="B287" s="27"/>
      <c r="C287" s="135"/>
      <c r="D287" s="27"/>
      <c r="E287" s="27"/>
      <c r="F287" s="135"/>
      <c r="G287" s="27"/>
      <c r="H287" s="136"/>
      <c r="I287" s="136"/>
      <c r="J287" s="136"/>
      <c r="K287" s="136"/>
      <c r="L287" s="136"/>
      <c r="M287" s="136"/>
      <c r="N287" s="136"/>
      <c r="O287" s="136"/>
      <c r="P287" s="136"/>
      <c r="Q287" s="27"/>
      <c r="R287" s="136"/>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row>
    <row r="288" spans="1:44" ht="15.75" customHeight="1">
      <c r="A288" s="27"/>
      <c r="B288" s="27"/>
      <c r="C288" s="135"/>
      <c r="D288" s="27"/>
      <c r="E288" s="27"/>
      <c r="F288" s="135"/>
      <c r="G288" s="27"/>
      <c r="H288" s="136"/>
      <c r="I288" s="136"/>
      <c r="J288" s="136"/>
      <c r="K288" s="136"/>
      <c r="L288" s="136"/>
      <c r="M288" s="136"/>
      <c r="N288" s="136"/>
      <c r="O288" s="136"/>
      <c r="P288" s="136"/>
      <c r="Q288" s="27"/>
      <c r="R288" s="136"/>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row>
    <row r="289" spans="1:44" ht="15.75" customHeight="1">
      <c r="A289" s="27"/>
      <c r="B289" s="27"/>
      <c r="C289" s="135"/>
      <c r="D289" s="27"/>
      <c r="E289" s="27"/>
      <c r="F289" s="135"/>
      <c r="G289" s="27"/>
      <c r="H289" s="136"/>
      <c r="I289" s="136"/>
      <c r="J289" s="136"/>
      <c r="K289" s="136"/>
      <c r="L289" s="136"/>
      <c r="M289" s="136"/>
      <c r="N289" s="136"/>
      <c r="O289" s="136"/>
      <c r="P289" s="136"/>
      <c r="Q289" s="27"/>
      <c r="R289" s="136"/>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row>
    <row r="290" spans="1:44" ht="15.75" customHeight="1">
      <c r="A290" s="27"/>
      <c r="B290" s="27"/>
      <c r="C290" s="135"/>
      <c r="D290" s="27"/>
      <c r="E290" s="27"/>
      <c r="F290" s="135"/>
      <c r="G290" s="27"/>
      <c r="H290" s="136"/>
      <c r="I290" s="136"/>
      <c r="J290" s="136"/>
      <c r="K290" s="136"/>
      <c r="L290" s="136"/>
      <c r="M290" s="136"/>
      <c r="N290" s="136"/>
      <c r="O290" s="136"/>
      <c r="P290" s="136"/>
      <c r="Q290" s="27"/>
      <c r="R290" s="136"/>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row>
    <row r="291" spans="1:44" ht="15.75" customHeight="1">
      <c r="A291" s="27"/>
      <c r="B291" s="27"/>
      <c r="C291" s="135"/>
      <c r="D291" s="27"/>
      <c r="E291" s="27"/>
      <c r="F291" s="135"/>
      <c r="G291" s="27"/>
      <c r="H291" s="136"/>
      <c r="I291" s="136"/>
      <c r="J291" s="136"/>
      <c r="K291" s="136"/>
      <c r="L291" s="136"/>
      <c r="M291" s="136"/>
      <c r="N291" s="136"/>
      <c r="O291" s="136"/>
      <c r="P291" s="136"/>
      <c r="Q291" s="27"/>
      <c r="R291" s="136"/>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row>
    <row r="292" spans="1:44" ht="15.75" customHeight="1">
      <c r="A292" s="27"/>
      <c r="B292" s="27"/>
      <c r="C292" s="135"/>
      <c r="D292" s="27"/>
      <c r="E292" s="27"/>
      <c r="F292" s="135"/>
      <c r="G292" s="27"/>
      <c r="H292" s="136"/>
      <c r="I292" s="136"/>
      <c r="J292" s="136"/>
      <c r="K292" s="136"/>
      <c r="L292" s="136"/>
      <c r="M292" s="136"/>
      <c r="N292" s="136"/>
      <c r="O292" s="136"/>
      <c r="P292" s="136"/>
      <c r="Q292" s="27"/>
      <c r="R292" s="136"/>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row>
    <row r="293" spans="1:44" ht="15.75" customHeight="1">
      <c r="A293" s="27"/>
      <c r="B293" s="27"/>
      <c r="C293" s="135"/>
      <c r="D293" s="27"/>
      <c r="E293" s="27"/>
      <c r="F293" s="135"/>
      <c r="G293" s="27"/>
      <c r="H293" s="136"/>
      <c r="I293" s="136"/>
      <c r="J293" s="136"/>
      <c r="K293" s="136"/>
      <c r="L293" s="136"/>
      <c r="M293" s="136"/>
      <c r="N293" s="136"/>
      <c r="O293" s="136"/>
      <c r="P293" s="136"/>
      <c r="Q293" s="27"/>
      <c r="R293" s="136"/>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row>
    <row r="294" spans="1:44" ht="15.75" customHeight="1">
      <c r="A294" s="27"/>
      <c r="B294" s="27"/>
      <c r="C294" s="135"/>
      <c r="D294" s="27"/>
      <c r="E294" s="27"/>
      <c r="F294" s="135"/>
      <c r="G294" s="27"/>
      <c r="H294" s="136"/>
      <c r="I294" s="136"/>
      <c r="J294" s="136"/>
      <c r="K294" s="136"/>
      <c r="L294" s="136"/>
      <c r="M294" s="136"/>
      <c r="N294" s="136"/>
      <c r="O294" s="136"/>
      <c r="P294" s="136"/>
      <c r="Q294" s="27"/>
      <c r="R294" s="136"/>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row>
    <row r="295" spans="1:44" ht="15.75" customHeight="1">
      <c r="A295" s="27"/>
      <c r="B295" s="27"/>
      <c r="C295" s="135"/>
      <c r="D295" s="27"/>
      <c r="E295" s="27"/>
      <c r="F295" s="135"/>
      <c r="G295" s="27"/>
      <c r="H295" s="136"/>
      <c r="I295" s="136"/>
      <c r="J295" s="136"/>
      <c r="K295" s="136"/>
      <c r="L295" s="136"/>
      <c r="M295" s="136"/>
      <c r="N295" s="136"/>
      <c r="O295" s="136"/>
      <c r="P295" s="136"/>
      <c r="Q295" s="27"/>
      <c r="R295" s="136"/>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row>
    <row r="296" spans="1:44" ht="15.75" customHeight="1">
      <c r="A296" s="27"/>
      <c r="B296" s="27"/>
      <c r="C296" s="135"/>
      <c r="D296" s="27"/>
      <c r="E296" s="27"/>
      <c r="F296" s="135"/>
      <c r="G296" s="27"/>
      <c r="H296" s="136"/>
      <c r="I296" s="136"/>
      <c r="J296" s="136"/>
      <c r="K296" s="136"/>
      <c r="L296" s="136"/>
      <c r="M296" s="136"/>
      <c r="N296" s="136"/>
      <c r="O296" s="136"/>
      <c r="P296" s="136"/>
      <c r="Q296" s="27"/>
      <c r="R296" s="136"/>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row>
    <row r="297" spans="1:44" ht="15.75" customHeight="1">
      <c r="A297" s="27"/>
      <c r="B297" s="27"/>
      <c r="C297" s="135"/>
      <c r="D297" s="27"/>
      <c r="E297" s="27"/>
      <c r="F297" s="135"/>
      <c r="G297" s="27"/>
      <c r="H297" s="136"/>
      <c r="I297" s="136"/>
      <c r="J297" s="136"/>
      <c r="K297" s="136"/>
      <c r="L297" s="136"/>
      <c r="M297" s="136"/>
      <c r="N297" s="136"/>
      <c r="O297" s="136"/>
      <c r="P297" s="136"/>
      <c r="Q297" s="27"/>
      <c r="R297" s="136"/>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row>
    <row r="298" spans="1:44" ht="15.75" customHeight="1">
      <c r="A298" s="27"/>
      <c r="B298" s="27"/>
      <c r="C298" s="135"/>
      <c r="D298" s="27"/>
      <c r="E298" s="27"/>
      <c r="F298" s="135"/>
      <c r="G298" s="27"/>
      <c r="H298" s="136"/>
      <c r="I298" s="136"/>
      <c r="J298" s="136"/>
      <c r="K298" s="136"/>
      <c r="L298" s="136"/>
      <c r="M298" s="136"/>
      <c r="N298" s="136"/>
      <c r="O298" s="136"/>
      <c r="P298" s="136"/>
      <c r="Q298" s="27"/>
      <c r="R298" s="136"/>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row>
    <row r="299" spans="1:44" ht="15.75" customHeight="1">
      <c r="A299" s="27"/>
      <c r="B299" s="27"/>
      <c r="C299" s="135"/>
      <c r="D299" s="27"/>
      <c r="E299" s="27"/>
      <c r="F299" s="135"/>
      <c r="G299" s="27"/>
      <c r="H299" s="136"/>
      <c r="I299" s="136"/>
      <c r="J299" s="136"/>
      <c r="K299" s="136"/>
      <c r="L299" s="136"/>
      <c r="M299" s="136"/>
      <c r="N299" s="136"/>
      <c r="O299" s="136"/>
      <c r="P299" s="136"/>
      <c r="Q299" s="27"/>
      <c r="R299" s="136"/>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row>
    <row r="300" spans="1:44" ht="15.75" customHeight="1">
      <c r="A300" s="27"/>
      <c r="B300" s="27"/>
      <c r="C300" s="135"/>
      <c r="D300" s="27"/>
      <c r="E300" s="27"/>
      <c r="F300" s="135"/>
      <c r="G300" s="27"/>
      <c r="H300" s="136"/>
      <c r="I300" s="136"/>
      <c r="J300" s="136"/>
      <c r="K300" s="136"/>
      <c r="L300" s="136"/>
      <c r="M300" s="136"/>
      <c r="N300" s="136"/>
      <c r="O300" s="136"/>
      <c r="P300" s="136"/>
      <c r="Q300" s="27"/>
      <c r="R300" s="136"/>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row>
    <row r="301" spans="1:44" ht="15.75" customHeight="1">
      <c r="A301" s="27"/>
      <c r="B301" s="27"/>
      <c r="C301" s="135"/>
      <c r="D301" s="27"/>
      <c r="E301" s="27"/>
      <c r="F301" s="135"/>
      <c r="G301" s="27"/>
      <c r="H301" s="136"/>
      <c r="I301" s="136"/>
      <c r="J301" s="136"/>
      <c r="K301" s="136"/>
      <c r="L301" s="136"/>
      <c r="M301" s="136"/>
      <c r="N301" s="136"/>
      <c r="O301" s="136"/>
      <c r="P301" s="136"/>
      <c r="Q301" s="27"/>
      <c r="R301" s="136"/>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row>
    <row r="302" spans="1:44" ht="15.75" customHeight="1">
      <c r="A302" s="27"/>
      <c r="B302" s="27"/>
      <c r="C302" s="135"/>
      <c r="D302" s="27"/>
      <c r="E302" s="27"/>
      <c r="F302" s="135"/>
      <c r="G302" s="27"/>
      <c r="H302" s="136"/>
      <c r="I302" s="136"/>
      <c r="J302" s="136"/>
      <c r="K302" s="136"/>
      <c r="L302" s="136"/>
      <c r="M302" s="136"/>
      <c r="N302" s="136"/>
      <c r="O302" s="136"/>
      <c r="P302" s="136"/>
      <c r="Q302" s="27"/>
      <c r="R302" s="136"/>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row>
    <row r="303" spans="1:44" ht="15.75" customHeight="1">
      <c r="A303" s="27"/>
      <c r="B303" s="27"/>
      <c r="C303" s="135"/>
      <c r="D303" s="27"/>
      <c r="E303" s="27"/>
      <c r="F303" s="135"/>
      <c r="G303" s="27"/>
      <c r="H303" s="136"/>
      <c r="I303" s="136"/>
      <c r="J303" s="136"/>
      <c r="K303" s="136"/>
      <c r="L303" s="136"/>
      <c r="M303" s="136"/>
      <c r="N303" s="136"/>
      <c r="O303" s="136"/>
      <c r="P303" s="136"/>
      <c r="Q303" s="27"/>
      <c r="R303" s="136"/>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row>
    <row r="304" spans="1:44" ht="15.75" customHeight="1">
      <c r="A304" s="27"/>
      <c r="B304" s="27"/>
      <c r="C304" s="135"/>
      <c r="D304" s="27"/>
      <c r="E304" s="27"/>
      <c r="F304" s="135"/>
      <c r="G304" s="27"/>
      <c r="H304" s="136"/>
      <c r="I304" s="136"/>
      <c r="J304" s="136"/>
      <c r="K304" s="136"/>
      <c r="L304" s="136"/>
      <c r="M304" s="136"/>
      <c r="N304" s="136"/>
      <c r="O304" s="136"/>
      <c r="P304" s="136"/>
      <c r="Q304" s="27"/>
      <c r="R304" s="136"/>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row>
    <row r="305" spans="1:44" ht="15.75" customHeight="1">
      <c r="A305" s="27"/>
      <c r="B305" s="27"/>
      <c r="C305" s="135"/>
      <c r="D305" s="27"/>
      <c r="E305" s="27"/>
      <c r="F305" s="135"/>
      <c r="G305" s="27"/>
      <c r="H305" s="136"/>
      <c r="I305" s="136"/>
      <c r="J305" s="136"/>
      <c r="K305" s="136"/>
      <c r="L305" s="136"/>
      <c r="M305" s="136"/>
      <c r="N305" s="136"/>
      <c r="O305" s="136"/>
      <c r="P305" s="136"/>
      <c r="Q305" s="27"/>
      <c r="R305" s="136"/>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row>
    <row r="306" spans="1:44" ht="15.75" customHeight="1">
      <c r="A306" s="27"/>
      <c r="B306" s="27"/>
      <c r="C306" s="135"/>
      <c r="D306" s="27"/>
      <c r="E306" s="27"/>
      <c r="F306" s="135"/>
      <c r="G306" s="27"/>
      <c r="H306" s="136"/>
      <c r="I306" s="136"/>
      <c r="J306" s="136"/>
      <c r="K306" s="136"/>
      <c r="L306" s="136"/>
      <c r="M306" s="136"/>
      <c r="N306" s="136"/>
      <c r="O306" s="136"/>
      <c r="P306" s="136"/>
      <c r="Q306" s="27"/>
      <c r="R306" s="136"/>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row>
    <row r="307" spans="1:44" ht="15.75" customHeight="1">
      <c r="A307" s="27"/>
      <c r="B307" s="27"/>
      <c r="C307" s="135"/>
      <c r="D307" s="27"/>
      <c r="E307" s="27"/>
      <c r="F307" s="135"/>
      <c r="G307" s="27"/>
      <c r="H307" s="136"/>
      <c r="I307" s="136"/>
      <c r="J307" s="136"/>
      <c r="K307" s="136"/>
      <c r="L307" s="136"/>
      <c r="M307" s="136"/>
      <c r="N307" s="136"/>
      <c r="O307" s="136"/>
      <c r="P307" s="136"/>
      <c r="Q307" s="27"/>
      <c r="R307" s="136"/>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row>
    <row r="308" spans="1:44" ht="15.75" customHeight="1">
      <c r="A308" s="27"/>
      <c r="B308" s="27"/>
      <c r="C308" s="135"/>
      <c r="D308" s="27"/>
      <c r="E308" s="27"/>
      <c r="F308" s="135"/>
      <c r="G308" s="27"/>
      <c r="H308" s="136"/>
      <c r="I308" s="136"/>
      <c r="J308" s="136"/>
      <c r="K308" s="136"/>
      <c r="L308" s="136"/>
      <c r="M308" s="136"/>
      <c r="N308" s="136"/>
      <c r="O308" s="136"/>
      <c r="P308" s="136"/>
      <c r="Q308" s="27"/>
      <c r="R308" s="136"/>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row>
    <row r="309" spans="1:44" ht="15.75" customHeight="1">
      <c r="A309" s="27"/>
      <c r="B309" s="27"/>
      <c r="C309" s="135"/>
      <c r="D309" s="27"/>
      <c r="E309" s="27"/>
      <c r="F309" s="135"/>
      <c r="G309" s="27"/>
      <c r="H309" s="136"/>
      <c r="I309" s="136"/>
      <c r="J309" s="136"/>
      <c r="K309" s="136"/>
      <c r="L309" s="136"/>
      <c r="M309" s="136"/>
      <c r="N309" s="136"/>
      <c r="O309" s="136"/>
      <c r="P309" s="136"/>
      <c r="Q309" s="27"/>
      <c r="R309" s="136"/>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row>
    <row r="310" spans="1:44" ht="15.75" customHeight="1">
      <c r="A310" s="27"/>
      <c r="B310" s="27"/>
      <c r="C310" s="135"/>
      <c r="D310" s="27"/>
      <c r="E310" s="27"/>
      <c r="F310" s="135"/>
      <c r="G310" s="27"/>
      <c r="H310" s="136"/>
      <c r="I310" s="136"/>
      <c r="J310" s="136"/>
      <c r="K310" s="136"/>
      <c r="L310" s="136"/>
      <c r="M310" s="136"/>
      <c r="N310" s="136"/>
      <c r="O310" s="136"/>
      <c r="P310" s="136"/>
      <c r="Q310" s="27"/>
      <c r="R310" s="136"/>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row>
    <row r="311" spans="1:44" ht="15.75" customHeight="1">
      <c r="A311" s="27"/>
      <c r="B311" s="27"/>
      <c r="C311" s="135"/>
      <c r="D311" s="27"/>
      <c r="E311" s="27"/>
      <c r="F311" s="135"/>
      <c r="G311" s="27"/>
      <c r="H311" s="136"/>
      <c r="I311" s="136"/>
      <c r="J311" s="136"/>
      <c r="K311" s="136"/>
      <c r="L311" s="136"/>
      <c r="M311" s="136"/>
      <c r="N311" s="136"/>
      <c r="O311" s="136"/>
      <c r="P311" s="136"/>
      <c r="Q311" s="27"/>
      <c r="R311" s="136"/>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row>
    <row r="312" spans="1:44" ht="15.75" customHeight="1">
      <c r="A312" s="27"/>
      <c r="B312" s="27"/>
      <c r="C312" s="135"/>
      <c r="D312" s="27"/>
      <c r="E312" s="27"/>
      <c r="F312" s="135"/>
      <c r="G312" s="27"/>
      <c r="H312" s="136"/>
      <c r="I312" s="136"/>
      <c r="J312" s="136"/>
      <c r="K312" s="136"/>
      <c r="L312" s="136"/>
      <c r="M312" s="136"/>
      <c r="N312" s="136"/>
      <c r="O312" s="136"/>
      <c r="P312" s="136"/>
      <c r="Q312" s="27"/>
      <c r="R312" s="136"/>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row>
    <row r="313" spans="1:44" ht="15.75" customHeight="1">
      <c r="A313" s="27"/>
      <c r="B313" s="27"/>
      <c r="C313" s="135"/>
      <c r="D313" s="27"/>
      <c r="E313" s="27"/>
      <c r="F313" s="135"/>
      <c r="G313" s="27"/>
      <c r="H313" s="136"/>
      <c r="I313" s="136"/>
      <c r="J313" s="136"/>
      <c r="K313" s="136"/>
      <c r="L313" s="136"/>
      <c r="M313" s="136"/>
      <c r="N313" s="136"/>
      <c r="O313" s="136"/>
      <c r="P313" s="136"/>
      <c r="Q313" s="27"/>
      <c r="R313" s="136"/>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row>
    <row r="314" spans="1:44" ht="15.75" customHeight="1">
      <c r="A314" s="27"/>
      <c r="B314" s="27"/>
      <c r="C314" s="135"/>
      <c r="D314" s="27"/>
      <c r="E314" s="27"/>
      <c r="F314" s="135"/>
      <c r="G314" s="27"/>
      <c r="H314" s="136"/>
      <c r="I314" s="136"/>
      <c r="J314" s="136"/>
      <c r="K314" s="136"/>
      <c r="L314" s="136"/>
      <c r="M314" s="136"/>
      <c r="N314" s="136"/>
      <c r="O314" s="136"/>
      <c r="P314" s="136"/>
      <c r="Q314" s="27"/>
      <c r="R314" s="136"/>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row>
    <row r="315" spans="1:44" ht="15.75" customHeight="1">
      <c r="A315" s="27"/>
      <c r="B315" s="27"/>
      <c r="C315" s="135"/>
      <c r="D315" s="27"/>
      <c r="E315" s="27"/>
      <c r="F315" s="135"/>
      <c r="G315" s="27"/>
      <c r="H315" s="136"/>
      <c r="I315" s="136"/>
      <c r="J315" s="136"/>
      <c r="K315" s="136"/>
      <c r="L315" s="136"/>
      <c r="M315" s="136"/>
      <c r="N315" s="136"/>
      <c r="O315" s="136"/>
      <c r="P315" s="136"/>
      <c r="Q315" s="27"/>
      <c r="R315" s="136"/>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row>
    <row r="316" spans="1:44" ht="15.75" customHeight="1">
      <c r="A316" s="27"/>
      <c r="B316" s="27"/>
      <c r="C316" s="135"/>
      <c r="D316" s="27"/>
      <c r="E316" s="27"/>
      <c r="F316" s="135"/>
      <c r="G316" s="27"/>
      <c r="H316" s="136"/>
      <c r="I316" s="136"/>
      <c r="J316" s="136"/>
      <c r="K316" s="136"/>
      <c r="L316" s="136"/>
      <c r="M316" s="136"/>
      <c r="N316" s="136"/>
      <c r="O316" s="136"/>
      <c r="P316" s="136"/>
      <c r="Q316" s="27"/>
      <c r="R316" s="136"/>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row>
    <row r="317" spans="1:44" ht="15.75" customHeight="1">
      <c r="A317" s="27"/>
      <c r="B317" s="27"/>
      <c r="C317" s="135"/>
      <c r="D317" s="27"/>
      <c r="E317" s="27"/>
      <c r="F317" s="135"/>
      <c r="G317" s="27"/>
      <c r="H317" s="136"/>
      <c r="I317" s="136"/>
      <c r="J317" s="136"/>
      <c r="K317" s="136"/>
      <c r="L317" s="136"/>
      <c r="M317" s="136"/>
      <c r="N317" s="136"/>
      <c r="O317" s="136"/>
      <c r="P317" s="136"/>
      <c r="Q317" s="27"/>
      <c r="R317" s="136"/>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row>
    <row r="318" spans="1:44" ht="15.75" customHeight="1">
      <c r="A318" s="27"/>
      <c r="B318" s="27"/>
      <c r="C318" s="135"/>
      <c r="D318" s="27"/>
      <c r="E318" s="27"/>
      <c r="F318" s="135"/>
      <c r="G318" s="27"/>
      <c r="H318" s="136"/>
      <c r="I318" s="136"/>
      <c r="J318" s="136"/>
      <c r="K318" s="136"/>
      <c r="L318" s="136"/>
      <c r="M318" s="136"/>
      <c r="N318" s="136"/>
      <c r="O318" s="136"/>
      <c r="P318" s="136"/>
      <c r="Q318" s="27"/>
      <c r="R318" s="136"/>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row>
    <row r="319" spans="1:44" ht="15.75" customHeight="1">
      <c r="A319" s="27"/>
      <c r="B319" s="27"/>
      <c r="C319" s="135"/>
      <c r="D319" s="27"/>
      <c r="E319" s="27"/>
      <c r="F319" s="135"/>
      <c r="G319" s="27"/>
      <c r="H319" s="136"/>
      <c r="I319" s="136"/>
      <c r="J319" s="136"/>
      <c r="K319" s="136"/>
      <c r="L319" s="136"/>
      <c r="M319" s="136"/>
      <c r="N319" s="136"/>
      <c r="O319" s="136"/>
      <c r="P319" s="136"/>
      <c r="Q319" s="27"/>
      <c r="R319" s="136"/>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row>
    <row r="320" spans="1:44" ht="15.75" customHeight="1">
      <c r="A320" s="27"/>
      <c r="B320" s="27"/>
      <c r="C320" s="135"/>
      <c r="D320" s="27"/>
      <c r="E320" s="27"/>
      <c r="F320" s="135"/>
      <c r="G320" s="27"/>
      <c r="H320" s="136"/>
      <c r="I320" s="136"/>
      <c r="J320" s="136"/>
      <c r="K320" s="136"/>
      <c r="L320" s="136"/>
      <c r="M320" s="136"/>
      <c r="N320" s="136"/>
      <c r="O320" s="136"/>
      <c r="P320" s="136"/>
      <c r="Q320" s="27"/>
      <c r="R320" s="136"/>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row>
    <row r="321" spans="1:44" ht="15.75" customHeight="1">
      <c r="A321" s="27"/>
      <c r="B321" s="27"/>
      <c r="C321" s="135"/>
      <c r="D321" s="27"/>
      <c r="E321" s="27"/>
      <c r="F321" s="135"/>
      <c r="G321" s="27"/>
      <c r="H321" s="136"/>
      <c r="I321" s="136"/>
      <c r="J321" s="136"/>
      <c r="K321" s="136"/>
      <c r="L321" s="136"/>
      <c r="M321" s="136"/>
      <c r="N321" s="136"/>
      <c r="O321" s="136"/>
      <c r="P321" s="136"/>
      <c r="Q321" s="27"/>
      <c r="R321" s="136"/>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row>
    <row r="322" spans="1:44" ht="15.75" customHeight="1">
      <c r="A322" s="27"/>
      <c r="B322" s="27"/>
      <c r="C322" s="135"/>
      <c r="D322" s="27"/>
      <c r="E322" s="27"/>
      <c r="F322" s="135"/>
      <c r="G322" s="27"/>
      <c r="H322" s="136"/>
      <c r="I322" s="136"/>
      <c r="J322" s="136"/>
      <c r="K322" s="136"/>
      <c r="L322" s="136"/>
      <c r="M322" s="136"/>
      <c r="N322" s="136"/>
      <c r="O322" s="136"/>
      <c r="P322" s="136"/>
      <c r="Q322" s="27"/>
      <c r="R322" s="136"/>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row>
    <row r="323" spans="1:44" ht="15.75" customHeight="1">
      <c r="A323" s="27"/>
      <c r="B323" s="27"/>
      <c r="C323" s="135"/>
      <c r="D323" s="27"/>
      <c r="E323" s="27"/>
      <c r="F323" s="135"/>
      <c r="G323" s="27"/>
      <c r="H323" s="136"/>
      <c r="I323" s="136"/>
      <c r="J323" s="136"/>
      <c r="K323" s="136"/>
      <c r="L323" s="136"/>
      <c r="M323" s="136"/>
      <c r="N323" s="136"/>
      <c r="O323" s="136"/>
      <c r="P323" s="136"/>
      <c r="Q323" s="27"/>
      <c r="R323" s="136"/>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row>
    <row r="324" spans="1:44" ht="15.75" customHeight="1">
      <c r="A324" s="27"/>
      <c r="B324" s="27"/>
      <c r="C324" s="135"/>
      <c r="D324" s="27"/>
      <c r="E324" s="27"/>
      <c r="F324" s="135"/>
      <c r="G324" s="27"/>
      <c r="H324" s="136"/>
      <c r="I324" s="136"/>
      <c r="J324" s="136"/>
      <c r="K324" s="136"/>
      <c r="L324" s="136"/>
      <c r="M324" s="136"/>
      <c r="N324" s="136"/>
      <c r="O324" s="136"/>
      <c r="P324" s="136"/>
      <c r="Q324" s="27"/>
      <c r="R324" s="136"/>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row>
    <row r="325" spans="1:44" ht="15.75" customHeight="1">
      <c r="A325" s="27"/>
      <c r="B325" s="27"/>
      <c r="C325" s="135"/>
      <c r="D325" s="27"/>
      <c r="E325" s="27"/>
      <c r="F325" s="135"/>
      <c r="G325" s="27"/>
      <c r="H325" s="136"/>
      <c r="I325" s="136"/>
      <c r="J325" s="136"/>
      <c r="K325" s="136"/>
      <c r="L325" s="136"/>
      <c r="M325" s="136"/>
      <c r="N325" s="136"/>
      <c r="O325" s="136"/>
      <c r="P325" s="136"/>
      <c r="Q325" s="27"/>
      <c r="R325" s="136"/>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row>
    <row r="326" spans="1:44" ht="15.75" customHeight="1">
      <c r="A326" s="27"/>
      <c r="B326" s="27"/>
      <c r="C326" s="135"/>
      <c r="D326" s="27"/>
      <c r="E326" s="27"/>
      <c r="F326" s="135"/>
      <c r="G326" s="27"/>
      <c r="H326" s="136"/>
      <c r="I326" s="136"/>
      <c r="J326" s="136"/>
      <c r="K326" s="136"/>
      <c r="L326" s="136"/>
      <c r="M326" s="136"/>
      <c r="N326" s="136"/>
      <c r="O326" s="136"/>
      <c r="P326" s="136"/>
      <c r="Q326" s="27"/>
      <c r="R326" s="136"/>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row>
    <row r="327" spans="1:44" ht="15.75" customHeight="1">
      <c r="A327" s="27"/>
      <c r="B327" s="27"/>
      <c r="C327" s="135"/>
      <c r="D327" s="27"/>
      <c r="E327" s="27"/>
      <c r="F327" s="135"/>
      <c r="G327" s="27"/>
      <c r="H327" s="136"/>
      <c r="I327" s="136"/>
      <c r="J327" s="136"/>
      <c r="K327" s="136"/>
      <c r="L327" s="136"/>
      <c r="M327" s="136"/>
      <c r="N327" s="136"/>
      <c r="O327" s="136"/>
      <c r="P327" s="136"/>
      <c r="Q327" s="27"/>
      <c r="R327" s="136"/>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row>
    <row r="328" spans="1:44" ht="15.75" customHeight="1">
      <c r="A328" s="27"/>
      <c r="B328" s="27"/>
      <c r="C328" s="135"/>
      <c r="D328" s="27"/>
      <c r="E328" s="27"/>
      <c r="F328" s="135"/>
      <c r="G328" s="27"/>
      <c r="H328" s="136"/>
      <c r="I328" s="136"/>
      <c r="J328" s="136"/>
      <c r="K328" s="136"/>
      <c r="L328" s="136"/>
      <c r="M328" s="136"/>
      <c r="N328" s="136"/>
      <c r="O328" s="136"/>
      <c r="P328" s="136"/>
      <c r="Q328" s="27"/>
      <c r="R328" s="136"/>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row>
    <row r="329" spans="1:44" ht="15.75" customHeight="1">
      <c r="A329" s="27"/>
      <c r="B329" s="27"/>
      <c r="C329" s="135"/>
      <c r="D329" s="27"/>
      <c r="E329" s="27"/>
      <c r="F329" s="135"/>
      <c r="G329" s="27"/>
      <c r="H329" s="136"/>
      <c r="I329" s="136"/>
      <c r="J329" s="136"/>
      <c r="K329" s="136"/>
      <c r="L329" s="136"/>
      <c r="M329" s="136"/>
      <c r="N329" s="136"/>
      <c r="O329" s="136"/>
      <c r="P329" s="136"/>
      <c r="Q329" s="27"/>
      <c r="R329" s="136"/>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row>
    <row r="330" spans="1:44" ht="15.75" customHeight="1">
      <c r="A330" s="27"/>
      <c r="B330" s="27"/>
      <c r="C330" s="135"/>
      <c r="D330" s="27"/>
      <c r="E330" s="27"/>
      <c r="F330" s="135"/>
      <c r="G330" s="27"/>
      <c r="H330" s="136"/>
      <c r="I330" s="136"/>
      <c r="J330" s="136"/>
      <c r="K330" s="136"/>
      <c r="L330" s="136"/>
      <c r="M330" s="136"/>
      <c r="N330" s="136"/>
      <c r="O330" s="136"/>
      <c r="P330" s="136"/>
      <c r="Q330" s="27"/>
      <c r="R330" s="136"/>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row>
    <row r="331" spans="1:44" ht="15.75" customHeight="1">
      <c r="A331" s="27"/>
      <c r="B331" s="27"/>
      <c r="C331" s="135"/>
      <c r="D331" s="27"/>
      <c r="E331" s="27"/>
      <c r="F331" s="135"/>
      <c r="G331" s="27"/>
      <c r="H331" s="136"/>
      <c r="I331" s="136"/>
      <c r="J331" s="136"/>
      <c r="K331" s="136"/>
      <c r="L331" s="136"/>
      <c r="M331" s="136"/>
      <c r="N331" s="136"/>
      <c r="O331" s="136"/>
      <c r="P331" s="136"/>
      <c r="Q331" s="27"/>
      <c r="R331" s="136"/>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row>
    <row r="332" spans="1:44" ht="15.75" customHeight="1">
      <c r="A332" s="27"/>
      <c r="B332" s="27"/>
      <c r="C332" s="135"/>
      <c r="D332" s="27"/>
      <c r="E332" s="27"/>
      <c r="F332" s="135"/>
      <c r="G332" s="27"/>
      <c r="H332" s="136"/>
      <c r="I332" s="136"/>
      <c r="J332" s="136"/>
      <c r="K332" s="136"/>
      <c r="L332" s="136"/>
      <c r="M332" s="136"/>
      <c r="N332" s="136"/>
      <c r="O332" s="136"/>
      <c r="P332" s="136"/>
      <c r="Q332" s="27"/>
      <c r="R332" s="136"/>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row>
    <row r="333" spans="1:44" ht="15.75" customHeight="1">
      <c r="A333" s="27"/>
      <c r="B333" s="27"/>
      <c r="C333" s="135"/>
      <c r="D333" s="27"/>
      <c r="E333" s="27"/>
      <c r="F333" s="135"/>
      <c r="G333" s="27"/>
      <c r="H333" s="136"/>
      <c r="I333" s="136"/>
      <c r="J333" s="136"/>
      <c r="K333" s="136"/>
      <c r="L333" s="136"/>
      <c r="M333" s="136"/>
      <c r="N333" s="136"/>
      <c r="O333" s="136"/>
      <c r="P333" s="136"/>
      <c r="Q333" s="27"/>
      <c r="R333" s="136"/>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row>
    <row r="334" spans="1:44" ht="15.75" customHeight="1">
      <c r="A334" s="27"/>
      <c r="B334" s="27"/>
      <c r="C334" s="135"/>
      <c r="D334" s="27"/>
      <c r="E334" s="27"/>
      <c r="F334" s="135"/>
      <c r="G334" s="27"/>
      <c r="H334" s="136"/>
      <c r="I334" s="136"/>
      <c r="J334" s="136"/>
      <c r="K334" s="136"/>
      <c r="L334" s="136"/>
      <c r="M334" s="136"/>
      <c r="N334" s="136"/>
      <c r="O334" s="136"/>
      <c r="P334" s="136"/>
      <c r="Q334" s="27"/>
      <c r="R334" s="136"/>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row>
    <row r="335" spans="1:44" ht="15.75" customHeight="1">
      <c r="A335" s="27"/>
      <c r="B335" s="27"/>
      <c r="C335" s="135"/>
      <c r="D335" s="27"/>
      <c r="E335" s="27"/>
      <c r="F335" s="135"/>
      <c r="G335" s="27"/>
      <c r="H335" s="136"/>
      <c r="I335" s="136"/>
      <c r="J335" s="136"/>
      <c r="K335" s="136"/>
      <c r="L335" s="136"/>
      <c r="M335" s="136"/>
      <c r="N335" s="136"/>
      <c r="O335" s="136"/>
      <c r="P335" s="136"/>
      <c r="Q335" s="27"/>
      <c r="R335" s="136"/>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row>
    <row r="336" spans="1:44" ht="15.75" customHeight="1">
      <c r="A336" s="27"/>
      <c r="B336" s="27"/>
      <c r="C336" s="135"/>
      <c r="D336" s="27"/>
      <c r="E336" s="27"/>
      <c r="F336" s="135"/>
      <c r="G336" s="27"/>
      <c r="H336" s="136"/>
      <c r="I336" s="136"/>
      <c r="J336" s="136"/>
      <c r="K336" s="136"/>
      <c r="L336" s="136"/>
      <c r="M336" s="136"/>
      <c r="N336" s="136"/>
      <c r="O336" s="136"/>
      <c r="P336" s="136"/>
      <c r="Q336" s="27"/>
      <c r="R336" s="136"/>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row>
    <row r="337" spans="1:44" ht="15.75" customHeight="1">
      <c r="A337" s="27"/>
      <c r="B337" s="27"/>
      <c r="C337" s="135"/>
      <c r="D337" s="27"/>
      <c r="E337" s="27"/>
      <c r="F337" s="135"/>
      <c r="G337" s="27"/>
      <c r="H337" s="136"/>
      <c r="I337" s="136"/>
      <c r="J337" s="136"/>
      <c r="K337" s="136"/>
      <c r="L337" s="136"/>
      <c r="M337" s="136"/>
      <c r="N337" s="136"/>
      <c r="O337" s="136"/>
      <c r="P337" s="136"/>
      <c r="Q337" s="27"/>
      <c r="R337" s="136"/>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row>
    <row r="338" spans="1:44" ht="15.75" customHeight="1">
      <c r="A338" s="27"/>
      <c r="B338" s="27"/>
      <c r="C338" s="135"/>
      <c r="D338" s="27"/>
      <c r="E338" s="27"/>
      <c r="F338" s="135"/>
      <c r="G338" s="27"/>
      <c r="H338" s="136"/>
      <c r="I338" s="136"/>
      <c r="J338" s="136"/>
      <c r="K338" s="136"/>
      <c r="L338" s="136"/>
      <c r="M338" s="136"/>
      <c r="N338" s="136"/>
      <c r="O338" s="136"/>
      <c r="P338" s="136"/>
      <c r="Q338" s="27"/>
      <c r="R338" s="136"/>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row>
    <row r="339" spans="1:44" ht="15.75" customHeight="1">
      <c r="A339" s="27"/>
      <c r="B339" s="27"/>
      <c r="C339" s="135"/>
      <c r="D339" s="27"/>
      <c r="E339" s="27"/>
      <c r="F339" s="135"/>
      <c r="G339" s="27"/>
      <c r="H339" s="136"/>
      <c r="I339" s="136"/>
      <c r="J339" s="136"/>
      <c r="K339" s="136"/>
      <c r="L339" s="136"/>
      <c r="M339" s="136"/>
      <c r="N339" s="136"/>
      <c r="O339" s="136"/>
      <c r="P339" s="136"/>
      <c r="Q339" s="27"/>
      <c r="R339" s="136"/>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row>
    <row r="340" spans="1:44" ht="15.75" customHeight="1">
      <c r="A340" s="27"/>
      <c r="B340" s="27"/>
      <c r="C340" s="135"/>
      <c r="D340" s="27"/>
      <c r="E340" s="27"/>
      <c r="F340" s="135"/>
      <c r="G340" s="27"/>
      <c r="H340" s="136"/>
      <c r="I340" s="136"/>
      <c r="J340" s="136"/>
      <c r="K340" s="136"/>
      <c r="L340" s="136"/>
      <c r="M340" s="136"/>
      <c r="N340" s="136"/>
      <c r="O340" s="136"/>
      <c r="P340" s="136"/>
      <c r="Q340" s="27"/>
      <c r="R340" s="136"/>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row>
    <row r="341" spans="1:44" ht="15.75" customHeight="1">
      <c r="A341" s="27"/>
      <c r="B341" s="27"/>
      <c r="C341" s="135"/>
      <c r="D341" s="27"/>
      <c r="E341" s="27"/>
      <c r="F341" s="135"/>
      <c r="G341" s="27"/>
      <c r="H341" s="136"/>
      <c r="I341" s="136"/>
      <c r="J341" s="136"/>
      <c r="K341" s="136"/>
      <c r="L341" s="136"/>
      <c r="M341" s="136"/>
      <c r="N341" s="136"/>
      <c r="O341" s="136"/>
      <c r="P341" s="136"/>
      <c r="Q341" s="27"/>
      <c r="R341" s="136"/>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row>
    <row r="342" spans="1:44" ht="15.75" customHeight="1">
      <c r="A342" s="27"/>
      <c r="B342" s="27"/>
      <c r="C342" s="135"/>
      <c r="D342" s="27"/>
      <c r="E342" s="27"/>
      <c r="F342" s="135"/>
      <c r="G342" s="27"/>
      <c r="H342" s="136"/>
      <c r="I342" s="136"/>
      <c r="J342" s="136"/>
      <c r="K342" s="136"/>
      <c r="L342" s="136"/>
      <c r="M342" s="136"/>
      <c r="N342" s="136"/>
      <c r="O342" s="136"/>
      <c r="P342" s="136"/>
      <c r="Q342" s="27"/>
      <c r="R342" s="136"/>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row>
    <row r="343" spans="1:44" ht="15.75" customHeight="1">
      <c r="A343" s="27"/>
      <c r="B343" s="27"/>
      <c r="C343" s="135"/>
      <c r="D343" s="27"/>
      <c r="E343" s="27"/>
      <c r="F343" s="135"/>
      <c r="G343" s="27"/>
      <c r="H343" s="136"/>
      <c r="I343" s="136"/>
      <c r="J343" s="136"/>
      <c r="K343" s="136"/>
      <c r="L343" s="136"/>
      <c r="M343" s="136"/>
      <c r="N343" s="136"/>
      <c r="O343" s="136"/>
      <c r="P343" s="136"/>
      <c r="Q343" s="27"/>
      <c r="R343" s="136"/>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row>
    <row r="344" spans="1:44" ht="15.75" customHeight="1">
      <c r="A344" s="27"/>
      <c r="B344" s="27"/>
      <c r="C344" s="135"/>
      <c r="D344" s="27"/>
      <c r="E344" s="27"/>
      <c r="F344" s="135"/>
      <c r="G344" s="27"/>
      <c r="H344" s="136"/>
      <c r="I344" s="136"/>
      <c r="J344" s="136"/>
      <c r="K344" s="136"/>
      <c r="L344" s="136"/>
      <c r="M344" s="136"/>
      <c r="N344" s="136"/>
      <c r="O344" s="136"/>
      <c r="P344" s="136"/>
      <c r="Q344" s="27"/>
      <c r="R344" s="136"/>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row>
    <row r="345" spans="1:44" ht="15.75" customHeight="1">
      <c r="A345" s="27"/>
      <c r="B345" s="27"/>
      <c r="C345" s="135"/>
      <c r="D345" s="27"/>
      <c r="E345" s="27"/>
      <c r="F345" s="135"/>
      <c r="G345" s="27"/>
      <c r="H345" s="136"/>
      <c r="I345" s="136"/>
      <c r="J345" s="136"/>
      <c r="K345" s="136"/>
      <c r="L345" s="136"/>
      <c r="M345" s="136"/>
      <c r="N345" s="136"/>
      <c r="O345" s="136"/>
      <c r="P345" s="136"/>
      <c r="Q345" s="27"/>
      <c r="R345" s="136"/>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row>
    <row r="346" spans="1:44" ht="15.75" customHeight="1">
      <c r="A346" s="27"/>
      <c r="B346" s="27"/>
      <c r="C346" s="135"/>
      <c r="D346" s="27"/>
      <c r="E346" s="27"/>
      <c r="F346" s="135"/>
      <c r="G346" s="27"/>
      <c r="H346" s="136"/>
      <c r="I346" s="136"/>
      <c r="J346" s="136"/>
      <c r="K346" s="136"/>
      <c r="L346" s="136"/>
      <c r="M346" s="136"/>
      <c r="N346" s="136"/>
      <c r="O346" s="136"/>
      <c r="P346" s="136"/>
      <c r="Q346" s="27"/>
      <c r="R346" s="136"/>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row>
    <row r="347" spans="1:44" ht="15.75" customHeight="1">
      <c r="A347" s="27"/>
      <c r="B347" s="27"/>
      <c r="C347" s="135"/>
      <c r="D347" s="27"/>
      <c r="E347" s="27"/>
      <c r="F347" s="135"/>
      <c r="G347" s="27"/>
      <c r="H347" s="136"/>
      <c r="I347" s="136"/>
      <c r="J347" s="136"/>
      <c r="K347" s="136"/>
      <c r="L347" s="136"/>
      <c r="M347" s="136"/>
      <c r="N347" s="136"/>
      <c r="O347" s="136"/>
      <c r="P347" s="136"/>
      <c r="Q347" s="27"/>
      <c r="R347" s="136"/>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row>
    <row r="348" spans="1:44" ht="15.75" customHeight="1">
      <c r="A348" s="27"/>
      <c r="B348" s="27"/>
      <c r="C348" s="135"/>
      <c r="D348" s="27"/>
      <c r="E348" s="27"/>
      <c r="F348" s="135"/>
      <c r="G348" s="27"/>
      <c r="H348" s="136"/>
      <c r="I348" s="136"/>
      <c r="J348" s="136"/>
      <c r="K348" s="136"/>
      <c r="L348" s="136"/>
      <c r="M348" s="136"/>
      <c r="N348" s="136"/>
      <c r="O348" s="136"/>
      <c r="P348" s="136"/>
      <c r="Q348" s="27"/>
      <c r="R348" s="136"/>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row>
    <row r="349" spans="1:44" ht="15.75" customHeight="1">
      <c r="A349" s="27"/>
      <c r="B349" s="27"/>
      <c r="C349" s="135"/>
      <c r="D349" s="27"/>
      <c r="E349" s="27"/>
      <c r="F349" s="135"/>
      <c r="G349" s="27"/>
      <c r="H349" s="136"/>
      <c r="I349" s="136"/>
      <c r="J349" s="136"/>
      <c r="K349" s="136"/>
      <c r="L349" s="136"/>
      <c r="M349" s="136"/>
      <c r="N349" s="136"/>
      <c r="O349" s="136"/>
      <c r="P349" s="136"/>
      <c r="Q349" s="27"/>
      <c r="R349" s="136"/>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row>
    <row r="350" spans="1:44" ht="15.75" customHeight="1">
      <c r="A350" s="27"/>
      <c r="B350" s="27"/>
      <c r="C350" s="135"/>
      <c r="D350" s="27"/>
      <c r="E350" s="27"/>
      <c r="F350" s="135"/>
      <c r="G350" s="27"/>
      <c r="H350" s="136"/>
      <c r="I350" s="136"/>
      <c r="J350" s="136"/>
      <c r="K350" s="136"/>
      <c r="L350" s="136"/>
      <c r="M350" s="136"/>
      <c r="N350" s="136"/>
      <c r="O350" s="136"/>
      <c r="P350" s="136"/>
      <c r="Q350" s="27"/>
      <c r="R350" s="136"/>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row>
    <row r="351" spans="1:44" ht="15.75" customHeight="1">
      <c r="A351" s="27"/>
      <c r="B351" s="27"/>
      <c r="C351" s="135"/>
      <c r="D351" s="27"/>
      <c r="E351" s="27"/>
      <c r="F351" s="135"/>
      <c r="G351" s="27"/>
      <c r="H351" s="136"/>
      <c r="I351" s="136"/>
      <c r="J351" s="136"/>
      <c r="K351" s="136"/>
      <c r="L351" s="136"/>
      <c r="M351" s="136"/>
      <c r="N351" s="136"/>
      <c r="O351" s="136"/>
      <c r="P351" s="136"/>
      <c r="Q351" s="27"/>
      <c r="R351" s="136"/>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row>
    <row r="352" spans="1:44" ht="15.75" customHeight="1">
      <c r="A352" s="27"/>
      <c r="B352" s="27"/>
      <c r="C352" s="135"/>
      <c r="D352" s="27"/>
      <c r="E352" s="27"/>
      <c r="F352" s="135"/>
      <c r="G352" s="27"/>
      <c r="H352" s="136"/>
      <c r="I352" s="136"/>
      <c r="J352" s="136"/>
      <c r="K352" s="136"/>
      <c r="L352" s="136"/>
      <c r="M352" s="136"/>
      <c r="N352" s="136"/>
      <c r="O352" s="136"/>
      <c r="P352" s="136"/>
      <c r="Q352" s="27"/>
      <c r="R352" s="136"/>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row>
    <row r="353" spans="1:44" ht="15.75" customHeight="1">
      <c r="A353" s="27"/>
      <c r="B353" s="27"/>
      <c r="C353" s="135"/>
      <c r="D353" s="27"/>
      <c r="E353" s="27"/>
      <c r="F353" s="135"/>
      <c r="G353" s="27"/>
      <c r="H353" s="136"/>
      <c r="I353" s="136"/>
      <c r="J353" s="136"/>
      <c r="K353" s="136"/>
      <c r="L353" s="136"/>
      <c r="M353" s="136"/>
      <c r="N353" s="136"/>
      <c r="O353" s="136"/>
      <c r="P353" s="136"/>
      <c r="Q353" s="27"/>
      <c r="R353" s="136"/>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row>
    <row r="354" spans="1:44" ht="15.75" customHeight="1">
      <c r="A354" s="27"/>
      <c r="B354" s="27"/>
      <c r="C354" s="135"/>
      <c r="D354" s="27"/>
      <c r="E354" s="27"/>
      <c r="F354" s="135"/>
      <c r="G354" s="27"/>
      <c r="H354" s="136"/>
      <c r="I354" s="136"/>
      <c r="J354" s="136"/>
      <c r="K354" s="136"/>
      <c r="L354" s="136"/>
      <c r="M354" s="136"/>
      <c r="N354" s="136"/>
      <c r="O354" s="136"/>
      <c r="P354" s="136"/>
      <c r="Q354" s="27"/>
      <c r="R354" s="136"/>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row>
    <row r="355" spans="1:44" ht="15.75" customHeight="1">
      <c r="A355" s="27"/>
      <c r="B355" s="27"/>
      <c r="C355" s="135"/>
      <c r="D355" s="27"/>
      <c r="E355" s="27"/>
      <c r="F355" s="135"/>
      <c r="G355" s="27"/>
      <c r="H355" s="136"/>
      <c r="I355" s="136"/>
      <c r="J355" s="136"/>
      <c r="K355" s="136"/>
      <c r="L355" s="136"/>
      <c r="M355" s="136"/>
      <c r="N355" s="136"/>
      <c r="O355" s="136"/>
      <c r="P355" s="136"/>
      <c r="Q355" s="27"/>
      <c r="R355" s="136"/>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row>
    <row r="356" spans="1:44" ht="15.75" customHeight="1">
      <c r="A356" s="27"/>
      <c r="B356" s="27"/>
      <c r="C356" s="135"/>
      <c r="D356" s="27"/>
      <c r="E356" s="27"/>
      <c r="F356" s="135"/>
      <c r="G356" s="27"/>
      <c r="H356" s="136"/>
      <c r="I356" s="136"/>
      <c r="J356" s="136"/>
      <c r="K356" s="136"/>
      <c r="L356" s="136"/>
      <c r="M356" s="136"/>
      <c r="N356" s="136"/>
      <c r="O356" s="136"/>
      <c r="P356" s="136"/>
      <c r="Q356" s="27"/>
      <c r="R356" s="136"/>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row>
    <row r="357" spans="1:44" ht="15.75" customHeight="1">
      <c r="A357" s="27"/>
      <c r="B357" s="27"/>
      <c r="C357" s="135"/>
      <c r="D357" s="27"/>
      <c r="E357" s="27"/>
      <c r="F357" s="135"/>
      <c r="G357" s="27"/>
      <c r="H357" s="136"/>
      <c r="I357" s="136"/>
      <c r="J357" s="136"/>
      <c r="K357" s="136"/>
      <c r="L357" s="136"/>
      <c r="M357" s="136"/>
      <c r="N357" s="136"/>
      <c r="O357" s="136"/>
      <c r="P357" s="136"/>
      <c r="Q357" s="27"/>
      <c r="R357" s="136"/>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row>
    <row r="358" spans="1:44" ht="15.75" customHeight="1">
      <c r="A358" s="27"/>
      <c r="B358" s="27"/>
      <c r="C358" s="135"/>
      <c r="D358" s="27"/>
      <c r="E358" s="27"/>
      <c r="F358" s="135"/>
      <c r="G358" s="27"/>
      <c r="H358" s="136"/>
      <c r="I358" s="136"/>
      <c r="J358" s="136"/>
      <c r="K358" s="136"/>
      <c r="L358" s="136"/>
      <c r="M358" s="136"/>
      <c r="N358" s="136"/>
      <c r="O358" s="136"/>
      <c r="P358" s="136"/>
      <c r="Q358" s="27"/>
      <c r="R358" s="136"/>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row>
    <row r="359" spans="1:44" ht="15.75" customHeight="1">
      <c r="A359" s="27"/>
      <c r="B359" s="27"/>
      <c r="C359" s="135"/>
      <c r="D359" s="27"/>
      <c r="E359" s="27"/>
      <c r="F359" s="135"/>
      <c r="G359" s="27"/>
      <c r="H359" s="136"/>
      <c r="I359" s="136"/>
      <c r="J359" s="136"/>
      <c r="K359" s="136"/>
      <c r="L359" s="136"/>
      <c r="M359" s="136"/>
      <c r="N359" s="136"/>
      <c r="O359" s="136"/>
      <c r="P359" s="136"/>
      <c r="Q359" s="27"/>
      <c r="R359" s="136"/>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row>
    <row r="360" spans="1:44" ht="15.75" customHeight="1">
      <c r="A360" s="27"/>
      <c r="B360" s="27"/>
      <c r="C360" s="135"/>
      <c r="D360" s="27"/>
      <c r="E360" s="27"/>
      <c r="F360" s="135"/>
      <c r="G360" s="27"/>
      <c r="H360" s="136"/>
      <c r="I360" s="136"/>
      <c r="J360" s="136"/>
      <c r="K360" s="136"/>
      <c r="L360" s="136"/>
      <c r="M360" s="136"/>
      <c r="N360" s="136"/>
      <c r="O360" s="136"/>
      <c r="P360" s="136"/>
      <c r="Q360" s="27"/>
      <c r="R360" s="136"/>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row>
    <row r="361" spans="1:44" ht="15.75" customHeight="1">
      <c r="A361" s="27"/>
      <c r="B361" s="27"/>
      <c r="C361" s="135"/>
      <c r="D361" s="27"/>
      <c r="E361" s="27"/>
      <c r="F361" s="135"/>
      <c r="G361" s="27"/>
      <c r="H361" s="136"/>
      <c r="I361" s="136"/>
      <c r="J361" s="136"/>
      <c r="K361" s="136"/>
      <c r="L361" s="136"/>
      <c r="M361" s="136"/>
      <c r="N361" s="136"/>
      <c r="O361" s="136"/>
      <c r="P361" s="136"/>
      <c r="Q361" s="27"/>
      <c r="R361" s="136"/>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row>
    <row r="362" spans="1:44" ht="15.75" customHeight="1">
      <c r="A362" s="27"/>
      <c r="B362" s="27"/>
      <c r="C362" s="135"/>
      <c r="D362" s="27"/>
      <c r="E362" s="27"/>
      <c r="F362" s="135"/>
      <c r="G362" s="27"/>
      <c r="H362" s="136"/>
      <c r="I362" s="136"/>
      <c r="J362" s="136"/>
      <c r="K362" s="136"/>
      <c r="L362" s="136"/>
      <c r="M362" s="136"/>
      <c r="N362" s="136"/>
      <c r="O362" s="136"/>
      <c r="P362" s="136"/>
      <c r="Q362" s="27"/>
      <c r="R362" s="136"/>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row>
    <row r="363" spans="1:44" ht="15.75" customHeight="1">
      <c r="A363" s="27"/>
      <c r="B363" s="27"/>
      <c r="C363" s="135"/>
      <c r="D363" s="27"/>
      <c r="E363" s="27"/>
      <c r="F363" s="135"/>
      <c r="G363" s="27"/>
      <c r="H363" s="136"/>
      <c r="I363" s="136"/>
      <c r="J363" s="136"/>
      <c r="K363" s="136"/>
      <c r="L363" s="136"/>
      <c r="M363" s="136"/>
      <c r="N363" s="136"/>
      <c r="O363" s="136"/>
      <c r="P363" s="136"/>
      <c r="Q363" s="27"/>
      <c r="R363" s="136"/>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row>
    <row r="364" spans="1:44" ht="15.75" customHeight="1">
      <c r="A364" s="27"/>
      <c r="B364" s="27"/>
      <c r="C364" s="135"/>
      <c r="D364" s="27"/>
      <c r="E364" s="27"/>
      <c r="F364" s="135"/>
      <c r="G364" s="27"/>
      <c r="H364" s="136"/>
      <c r="I364" s="136"/>
      <c r="J364" s="136"/>
      <c r="K364" s="136"/>
      <c r="L364" s="136"/>
      <c r="M364" s="136"/>
      <c r="N364" s="136"/>
      <c r="O364" s="136"/>
      <c r="P364" s="136"/>
      <c r="Q364" s="27"/>
      <c r="R364" s="136"/>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row>
    <row r="365" spans="1:44" ht="15.75" customHeight="1">
      <c r="A365" s="27"/>
      <c r="B365" s="27"/>
      <c r="C365" s="135"/>
      <c r="D365" s="27"/>
      <c r="E365" s="27"/>
      <c r="F365" s="135"/>
      <c r="G365" s="27"/>
      <c r="H365" s="136"/>
      <c r="I365" s="136"/>
      <c r="J365" s="136"/>
      <c r="K365" s="136"/>
      <c r="L365" s="136"/>
      <c r="M365" s="136"/>
      <c r="N365" s="136"/>
      <c r="O365" s="136"/>
      <c r="P365" s="136"/>
      <c r="Q365" s="27"/>
      <c r="R365" s="136"/>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row>
    <row r="366" spans="1:44" ht="15.75" customHeight="1">
      <c r="A366" s="27"/>
      <c r="B366" s="27"/>
      <c r="C366" s="135"/>
      <c r="D366" s="27"/>
      <c r="E366" s="27"/>
      <c r="F366" s="135"/>
      <c r="G366" s="27"/>
      <c r="H366" s="136"/>
      <c r="I366" s="136"/>
      <c r="J366" s="136"/>
      <c r="K366" s="136"/>
      <c r="L366" s="136"/>
      <c r="M366" s="136"/>
      <c r="N366" s="136"/>
      <c r="O366" s="136"/>
      <c r="P366" s="136"/>
      <c r="Q366" s="27"/>
      <c r="R366" s="136"/>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row>
    <row r="367" spans="1:44" ht="15.75" customHeight="1">
      <c r="A367" s="27"/>
      <c r="B367" s="27"/>
      <c r="C367" s="135"/>
      <c r="D367" s="27"/>
      <c r="E367" s="27"/>
      <c r="F367" s="135"/>
      <c r="G367" s="27"/>
      <c r="H367" s="136"/>
      <c r="I367" s="136"/>
      <c r="J367" s="136"/>
      <c r="K367" s="136"/>
      <c r="L367" s="136"/>
      <c r="M367" s="136"/>
      <c r="N367" s="136"/>
      <c r="O367" s="136"/>
      <c r="P367" s="136"/>
      <c r="Q367" s="27"/>
      <c r="R367" s="136"/>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row>
    <row r="368" spans="1:44" ht="15.75" customHeight="1">
      <c r="A368" s="27"/>
      <c r="B368" s="27"/>
      <c r="C368" s="135"/>
      <c r="D368" s="27"/>
      <c r="E368" s="27"/>
      <c r="F368" s="135"/>
      <c r="G368" s="27"/>
      <c r="H368" s="136"/>
      <c r="I368" s="136"/>
      <c r="J368" s="136"/>
      <c r="K368" s="136"/>
      <c r="L368" s="136"/>
      <c r="M368" s="136"/>
      <c r="N368" s="136"/>
      <c r="O368" s="136"/>
      <c r="P368" s="136"/>
      <c r="Q368" s="27"/>
      <c r="R368" s="136"/>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row>
    <row r="369" spans="1:44" ht="15.75" customHeight="1">
      <c r="A369" s="27"/>
      <c r="B369" s="27"/>
      <c r="C369" s="135"/>
      <c r="D369" s="27"/>
      <c r="E369" s="27"/>
      <c r="F369" s="135"/>
      <c r="G369" s="27"/>
      <c r="H369" s="136"/>
      <c r="I369" s="136"/>
      <c r="J369" s="136"/>
      <c r="K369" s="136"/>
      <c r="L369" s="136"/>
      <c r="M369" s="136"/>
      <c r="N369" s="136"/>
      <c r="O369" s="136"/>
      <c r="P369" s="136"/>
      <c r="Q369" s="27"/>
      <c r="R369" s="136"/>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row>
    <row r="370" spans="1:44" ht="15.75" customHeight="1">
      <c r="A370" s="27"/>
      <c r="B370" s="27"/>
      <c r="C370" s="135"/>
      <c r="D370" s="27"/>
      <c r="E370" s="27"/>
      <c r="F370" s="135"/>
      <c r="G370" s="27"/>
      <c r="H370" s="136"/>
      <c r="I370" s="136"/>
      <c r="J370" s="136"/>
      <c r="K370" s="136"/>
      <c r="L370" s="136"/>
      <c r="M370" s="136"/>
      <c r="N370" s="136"/>
      <c r="O370" s="136"/>
      <c r="P370" s="136"/>
      <c r="Q370" s="27"/>
      <c r="R370" s="136"/>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row>
    <row r="371" spans="1:44" ht="15.75" customHeight="1">
      <c r="A371" s="27"/>
      <c r="B371" s="27"/>
      <c r="C371" s="135"/>
      <c r="D371" s="27"/>
      <c r="E371" s="27"/>
      <c r="F371" s="135"/>
      <c r="G371" s="27"/>
      <c r="H371" s="136"/>
      <c r="I371" s="136"/>
      <c r="J371" s="136"/>
      <c r="K371" s="136"/>
      <c r="L371" s="136"/>
      <c r="M371" s="136"/>
      <c r="N371" s="136"/>
      <c r="O371" s="136"/>
      <c r="P371" s="136"/>
      <c r="Q371" s="27"/>
      <c r="R371" s="136"/>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row>
    <row r="372" spans="1:44" ht="15.75" customHeight="1">
      <c r="A372" s="27"/>
      <c r="B372" s="27"/>
      <c r="C372" s="135"/>
      <c r="D372" s="27"/>
      <c r="E372" s="27"/>
      <c r="F372" s="135"/>
      <c r="G372" s="27"/>
      <c r="H372" s="136"/>
      <c r="I372" s="136"/>
      <c r="J372" s="136"/>
      <c r="K372" s="136"/>
      <c r="L372" s="136"/>
      <c r="M372" s="136"/>
      <c r="N372" s="136"/>
      <c r="O372" s="136"/>
      <c r="P372" s="136"/>
      <c r="Q372" s="27"/>
      <c r="R372" s="136"/>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row>
    <row r="373" spans="1:44" ht="15.75" customHeight="1">
      <c r="A373" s="27"/>
      <c r="B373" s="27"/>
      <c r="C373" s="135"/>
      <c r="D373" s="27"/>
      <c r="E373" s="27"/>
      <c r="F373" s="135"/>
      <c r="G373" s="27"/>
      <c r="H373" s="136"/>
      <c r="I373" s="136"/>
      <c r="J373" s="136"/>
      <c r="K373" s="136"/>
      <c r="L373" s="136"/>
      <c r="M373" s="136"/>
      <c r="N373" s="136"/>
      <c r="O373" s="136"/>
      <c r="P373" s="136"/>
      <c r="Q373" s="27"/>
      <c r="R373" s="136"/>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row>
    <row r="374" spans="1:44" ht="15.75" customHeight="1">
      <c r="A374" s="27"/>
      <c r="B374" s="27"/>
      <c r="C374" s="135"/>
      <c r="D374" s="27"/>
      <c r="E374" s="27"/>
      <c r="F374" s="135"/>
      <c r="G374" s="27"/>
      <c r="H374" s="136"/>
      <c r="I374" s="136"/>
      <c r="J374" s="136"/>
      <c r="K374" s="136"/>
      <c r="L374" s="136"/>
      <c r="M374" s="136"/>
      <c r="N374" s="136"/>
      <c r="O374" s="136"/>
      <c r="P374" s="136"/>
      <c r="Q374" s="27"/>
      <c r="R374" s="136"/>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row>
    <row r="375" spans="1:44" ht="15.75" customHeight="1">
      <c r="A375" s="27"/>
      <c r="B375" s="27"/>
      <c r="C375" s="135"/>
      <c r="D375" s="27"/>
      <c r="E375" s="27"/>
      <c r="F375" s="135"/>
      <c r="G375" s="27"/>
      <c r="H375" s="136"/>
      <c r="I375" s="136"/>
      <c r="J375" s="136"/>
      <c r="K375" s="136"/>
      <c r="L375" s="136"/>
      <c r="M375" s="136"/>
      <c r="N375" s="136"/>
      <c r="O375" s="136"/>
      <c r="P375" s="136"/>
      <c r="Q375" s="27"/>
      <c r="R375" s="136"/>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row>
    <row r="376" spans="1:44" ht="15.75" customHeight="1">
      <c r="A376" s="27"/>
      <c r="B376" s="27"/>
      <c r="C376" s="135"/>
      <c r="D376" s="27"/>
      <c r="E376" s="27"/>
      <c r="F376" s="135"/>
      <c r="G376" s="27"/>
      <c r="H376" s="136"/>
      <c r="I376" s="136"/>
      <c r="J376" s="136"/>
      <c r="K376" s="136"/>
      <c r="L376" s="136"/>
      <c r="M376" s="136"/>
      <c r="N376" s="136"/>
      <c r="O376" s="136"/>
      <c r="P376" s="136"/>
      <c r="Q376" s="27"/>
      <c r="R376" s="136"/>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row>
    <row r="377" spans="1:44" ht="15.75" customHeight="1">
      <c r="A377" s="27"/>
      <c r="B377" s="27"/>
      <c r="C377" s="135"/>
      <c r="D377" s="27"/>
      <c r="E377" s="27"/>
      <c r="F377" s="135"/>
      <c r="G377" s="27"/>
      <c r="H377" s="136"/>
      <c r="I377" s="136"/>
      <c r="J377" s="136"/>
      <c r="K377" s="136"/>
      <c r="L377" s="136"/>
      <c r="M377" s="136"/>
      <c r="N377" s="136"/>
      <c r="O377" s="136"/>
      <c r="P377" s="136"/>
      <c r="Q377" s="27"/>
      <c r="R377" s="136"/>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row>
    <row r="378" spans="1:44" ht="15.75" customHeight="1">
      <c r="A378" s="27"/>
      <c r="B378" s="27"/>
      <c r="C378" s="135"/>
      <c r="D378" s="27"/>
      <c r="E378" s="27"/>
      <c r="F378" s="135"/>
      <c r="G378" s="27"/>
      <c r="H378" s="136"/>
      <c r="I378" s="136"/>
      <c r="J378" s="136"/>
      <c r="K378" s="136"/>
      <c r="L378" s="136"/>
      <c r="M378" s="136"/>
      <c r="N378" s="136"/>
      <c r="O378" s="136"/>
      <c r="P378" s="136"/>
      <c r="Q378" s="27"/>
      <c r="R378" s="136"/>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row>
    <row r="379" spans="1:44" ht="15.75" customHeight="1">
      <c r="A379" s="27"/>
      <c r="B379" s="27"/>
      <c r="C379" s="135"/>
      <c r="D379" s="27"/>
      <c r="E379" s="27"/>
      <c r="F379" s="135"/>
      <c r="G379" s="27"/>
      <c r="H379" s="136"/>
      <c r="I379" s="136"/>
      <c r="J379" s="136"/>
      <c r="K379" s="136"/>
      <c r="L379" s="136"/>
      <c r="M379" s="136"/>
      <c r="N379" s="136"/>
      <c r="O379" s="136"/>
      <c r="P379" s="136"/>
      <c r="Q379" s="27"/>
      <c r="R379" s="136"/>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row>
    <row r="380" spans="1:44" ht="15.75" customHeight="1">
      <c r="A380" s="27"/>
      <c r="B380" s="27"/>
      <c r="C380" s="135"/>
      <c r="D380" s="27"/>
      <c r="E380" s="27"/>
      <c r="F380" s="135"/>
      <c r="G380" s="27"/>
      <c r="H380" s="136"/>
      <c r="I380" s="136"/>
      <c r="J380" s="136"/>
      <c r="K380" s="136"/>
      <c r="L380" s="136"/>
      <c r="M380" s="136"/>
      <c r="N380" s="136"/>
      <c r="O380" s="136"/>
      <c r="P380" s="136"/>
      <c r="Q380" s="27"/>
      <c r="R380" s="136"/>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row>
    <row r="381" spans="1:44" ht="15.75" customHeight="1">
      <c r="A381" s="27"/>
      <c r="B381" s="27"/>
      <c r="C381" s="135"/>
      <c r="D381" s="27"/>
      <c r="E381" s="27"/>
      <c r="F381" s="135"/>
      <c r="G381" s="27"/>
      <c r="H381" s="136"/>
      <c r="I381" s="136"/>
      <c r="J381" s="136"/>
      <c r="K381" s="136"/>
      <c r="L381" s="136"/>
      <c r="M381" s="136"/>
      <c r="N381" s="136"/>
      <c r="O381" s="136"/>
      <c r="P381" s="136"/>
      <c r="Q381" s="27"/>
      <c r="R381" s="136"/>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row>
    <row r="382" spans="1:44" ht="15.75" customHeight="1">
      <c r="A382" s="27"/>
      <c r="B382" s="27"/>
      <c r="C382" s="135"/>
      <c r="D382" s="27"/>
      <c r="E382" s="27"/>
      <c r="F382" s="135"/>
      <c r="G382" s="27"/>
      <c r="H382" s="136"/>
      <c r="I382" s="136"/>
      <c r="J382" s="136"/>
      <c r="K382" s="136"/>
      <c r="L382" s="136"/>
      <c r="M382" s="136"/>
      <c r="N382" s="136"/>
      <c r="O382" s="136"/>
      <c r="P382" s="136"/>
      <c r="Q382" s="27"/>
      <c r="R382" s="136"/>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row>
    <row r="383" spans="1:44" ht="15.75" customHeight="1">
      <c r="A383" s="27"/>
      <c r="B383" s="27"/>
      <c r="C383" s="135"/>
      <c r="D383" s="27"/>
      <c r="E383" s="27"/>
      <c r="F383" s="135"/>
      <c r="G383" s="27"/>
      <c r="H383" s="136"/>
      <c r="I383" s="136"/>
      <c r="J383" s="136"/>
      <c r="K383" s="136"/>
      <c r="L383" s="136"/>
      <c r="M383" s="136"/>
      <c r="N383" s="136"/>
      <c r="O383" s="136"/>
      <c r="P383" s="136"/>
      <c r="Q383" s="27"/>
      <c r="R383" s="136"/>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row>
    <row r="384" spans="1:44" ht="15.75" customHeight="1">
      <c r="A384" s="27"/>
      <c r="B384" s="27"/>
      <c r="C384" s="135"/>
      <c r="D384" s="27"/>
      <c r="E384" s="27"/>
      <c r="F384" s="135"/>
      <c r="G384" s="27"/>
      <c r="H384" s="136"/>
      <c r="I384" s="136"/>
      <c r="J384" s="136"/>
      <c r="K384" s="136"/>
      <c r="L384" s="136"/>
      <c r="M384" s="136"/>
      <c r="N384" s="136"/>
      <c r="O384" s="136"/>
      <c r="P384" s="136"/>
      <c r="Q384" s="27"/>
      <c r="R384" s="136"/>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row>
    <row r="385" spans="1:44" ht="15.75" customHeight="1">
      <c r="A385" s="27"/>
      <c r="B385" s="27"/>
      <c r="C385" s="135"/>
      <c r="D385" s="27"/>
      <c r="E385" s="27"/>
      <c r="F385" s="135"/>
      <c r="G385" s="27"/>
      <c r="H385" s="136"/>
      <c r="I385" s="136"/>
      <c r="J385" s="136"/>
      <c r="K385" s="136"/>
      <c r="L385" s="136"/>
      <c r="M385" s="136"/>
      <c r="N385" s="136"/>
      <c r="O385" s="136"/>
      <c r="P385" s="136"/>
      <c r="Q385" s="27"/>
      <c r="R385" s="136"/>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row>
    <row r="386" spans="1:44" ht="15.75" customHeight="1">
      <c r="A386" s="27"/>
      <c r="B386" s="27"/>
      <c r="C386" s="135"/>
      <c r="D386" s="27"/>
      <c r="E386" s="27"/>
      <c r="F386" s="135"/>
      <c r="G386" s="27"/>
      <c r="H386" s="136"/>
      <c r="I386" s="136"/>
      <c r="J386" s="136"/>
      <c r="K386" s="136"/>
      <c r="L386" s="136"/>
      <c r="M386" s="136"/>
      <c r="N386" s="136"/>
      <c r="O386" s="136"/>
      <c r="P386" s="136"/>
      <c r="Q386" s="27"/>
      <c r="R386" s="136"/>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row>
    <row r="387" spans="1:44" ht="15.75" customHeight="1">
      <c r="A387" s="27"/>
      <c r="B387" s="27"/>
      <c r="C387" s="135"/>
      <c r="D387" s="27"/>
      <c r="E387" s="27"/>
      <c r="F387" s="135"/>
      <c r="G387" s="27"/>
      <c r="H387" s="136"/>
      <c r="I387" s="136"/>
      <c r="J387" s="136"/>
      <c r="K387" s="136"/>
      <c r="L387" s="136"/>
      <c r="M387" s="136"/>
      <c r="N387" s="136"/>
      <c r="O387" s="136"/>
      <c r="P387" s="136"/>
      <c r="Q387" s="27"/>
      <c r="R387" s="136"/>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row>
    <row r="388" spans="1:44" ht="15.75" customHeight="1">
      <c r="A388" s="27"/>
      <c r="B388" s="27"/>
      <c r="C388" s="135"/>
      <c r="D388" s="27"/>
      <c r="E388" s="27"/>
      <c r="F388" s="135"/>
      <c r="G388" s="27"/>
      <c r="H388" s="136"/>
      <c r="I388" s="136"/>
      <c r="J388" s="136"/>
      <c r="K388" s="136"/>
      <c r="L388" s="136"/>
      <c r="M388" s="136"/>
      <c r="N388" s="136"/>
      <c r="O388" s="136"/>
      <c r="P388" s="136"/>
      <c r="Q388" s="27"/>
      <c r="R388" s="136"/>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row>
    <row r="389" spans="1:44" ht="15.75" customHeight="1">
      <c r="A389" s="27"/>
      <c r="B389" s="27"/>
      <c r="C389" s="135"/>
      <c r="D389" s="27"/>
      <c r="E389" s="27"/>
      <c r="F389" s="135"/>
      <c r="G389" s="27"/>
      <c r="H389" s="136"/>
      <c r="I389" s="136"/>
      <c r="J389" s="136"/>
      <c r="K389" s="136"/>
      <c r="L389" s="136"/>
      <c r="M389" s="136"/>
      <c r="N389" s="136"/>
      <c r="O389" s="136"/>
      <c r="P389" s="136"/>
      <c r="Q389" s="27"/>
      <c r="R389" s="136"/>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row>
    <row r="390" spans="1:44" ht="15.75" customHeight="1">
      <c r="A390" s="27"/>
      <c r="B390" s="27"/>
      <c r="C390" s="135"/>
      <c r="D390" s="27"/>
      <c r="E390" s="27"/>
      <c r="F390" s="135"/>
      <c r="G390" s="27"/>
      <c r="H390" s="136"/>
      <c r="I390" s="136"/>
      <c r="J390" s="136"/>
      <c r="K390" s="136"/>
      <c r="L390" s="136"/>
      <c r="M390" s="136"/>
      <c r="N390" s="136"/>
      <c r="O390" s="136"/>
      <c r="P390" s="136"/>
      <c r="Q390" s="27"/>
      <c r="R390" s="136"/>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row>
    <row r="391" spans="1:44" ht="15.75" customHeight="1">
      <c r="A391" s="27"/>
      <c r="B391" s="27"/>
      <c r="C391" s="135"/>
      <c r="D391" s="27"/>
      <c r="E391" s="27"/>
      <c r="F391" s="135"/>
      <c r="G391" s="27"/>
      <c r="H391" s="136"/>
      <c r="I391" s="136"/>
      <c r="J391" s="136"/>
      <c r="K391" s="136"/>
      <c r="L391" s="136"/>
      <c r="M391" s="136"/>
      <c r="N391" s="136"/>
      <c r="O391" s="136"/>
      <c r="P391" s="136"/>
      <c r="Q391" s="27"/>
      <c r="R391" s="136"/>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row>
    <row r="392" spans="1:44" ht="15.75" customHeight="1">
      <c r="A392" s="27"/>
      <c r="B392" s="27"/>
      <c r="C392" s="135"/>
      <c r="D392" s="27"/>
      <c r="E392" s="27"/>
      <c r="F392" s="135"/>
      <c r="G392" s="27"/>
      <c r="H392" s="136"/>
      <c r="I392" s="136"/>
      <c r="J392" s="136"/>
      <c r="K392" s="136"/>
      <c r="L392" s="136"/>
      <c r="M392" s="136"/>
      <c r="N392" s="136"/>
      <c r="O392" s="136"/>
      <c r="P392" s="136"/>
      <c r="Q392" s="27"/>
      <c r="R392" s="136"/>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row>
    <row r="393" spans="1:44" ht="15.75" customHeight="1">
      <c r="A393" s="27"/>
      <c r="B393" s="27"/>
      <c r="C393" s="135"/>
      <c r="D393" s="27"/>
      <c r="E393" s="27"/>
      <c r="F393" s="135"/>
      <c r="G393" s="27"/>
      <c r="H393" s="136"/>
      <c r="I393" s="136"/>
      <c r="J393" s="136"/>
      <c r="K393" s="136"/>
      <c r="L393" s="136"/>
      <c r="M393" s="136"/>
      <c r="N393" s="136"/>
      <c r="O393" s="136"/>
      <c r="P393" s="136"/>
      <c r="Q393" s="27"/>
      <c r="R393" s="136"/>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row>
    <row r="394" spans="1:44" ht="15.75" customHeight="1">
      <c r="A394" s="27"/>
      <c r="B394" s="27"/>
      <c r="C394" s="135"/>
      <c r="D394" s="27"/>
      <c r="E394" s="27"/>
      <c r="F394" s="135"/>
      <c r="G394" s="27"/>
      <c r="H394" s="136"/>
      <c r="I394" s="136"/>
      <c r="J394" s="136"/>
      <c r="K394" s="136"/>
      <c r="L394" s="136"/>
      <c r="M394" s="136"/>
      <c r="N394" s="136"/>
      <c r="O394" s="136"/>
      <c r="P394" s="136"/>
      <c r="Q394" s="27"/>
      <c r="R394" s="136"/>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row>
    <row r="395" spans="1:44" ht="15.75" customHeight="1">
      <c r="A395" s="27"/>
      <c r="B395" s="27"/>
      <c r="C395" s="135"/>
      <c r="D395" s="27"/>
      <c r="E395" s="27"/>
      <c r="F395" s="135"/>
      <c r="G395" s="27"/>
      <c r="H395" s="136"/>
      <c r="I395" s="136"/>
      <c r="J395" s="136"/>
      <c r="K395" s="136"/>
      <c r="L395" s="136"/>
      <c r="M395" s="136"/>
      <c r="N395" s="136"/>
      <c r="O395" s="136"/>
      <c r="P395" s="136"/>
      <c r="Q395" s="27"/>
      <c r="R395" s="136"/>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row>
    <row r="396" spans="1:44" ht="15.75" customHeight="1">
      <c r="A396" s="27"/>
      <c r="B396" s="27"/>
      <c r="C396" s="135"/>
      <c r="D396" s="27"/>
      <c r="E396" s="27"/>
      <c r="F396" s="135"/>
      <c r="G396" s="27"/>
      <c r="H396" s="136"/>
      <c r="I396" s="136"/>
      <c r="J396" s="136"/>
      <c r="K396" s="136"/>
      <c r="L396" s="136"/>
      <c r="M396" s="136"/>
      <c r="N396" s="136"/>
      <c r="O396" s="136"/>
      <c r="P396" s="136"/>
      <c r="Q396" s="27"/>
      <c r="R396" s="136"/>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row>
    <row r="397" spans="1:44" ht="15.75" customHeight="1">
      <c r="A397" s="27"/>
      <c r="B397" s="27"/>
      <c r="C397" s="135"/>
      <c r="D397" s="27"/>
      <c r="E397" s="27"/>
      <c r="F397" s="135"/>
      <c r="G397" s="27"/>
      <c r="H397" s="136"/>
      <c r="I397" s="136"/>
      <c r="J397" s="136"/>
      <c r="K397" s="136"/>
      <c r="L397" s="136"/>
      <c r="M397" s="136"/>
      <c r="N397" s="136"/>
      <c r="O397" s="136"/>
      <c r="P397" s="136"/>
      <c r="Q397" s="27"/>
      <c r="R397" s="136"/>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row>
    <row r="398" spans="1:44" ht="15.75" customHeight="1">
      <c r="A398" s="27"/>
      <c r="B398" s="27"/>
      <c r="C398" s="135"/>
      <c r="D398" s="27"/>
      <c r="E398" s="27"/>
      <c r="F398" s="135"/>
      <c r="G398" s="27"/>
      <c r="H398" s="136"/>
      <c r="I398" s="136"/>
      <c r="J398" s="136"/>
      <c r="K398" s="136"/>
      <c r="L398" s="136"/>
      <c r="M398" s="136"/>
      <c r="N398" s="136"/>
      <c r="O398" s="136"/>
      <c r="P398" s="136"/>
      <c r="Q398" s="27"/>
      <c r="R398" s="136"/>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row>
    <row r="399" spans="1:44" ht="15.75" customHeight="1">
      <c r="A399" s="27"/>
      <c r="B399" s="27"/>
      <c r="C399" s="135"/>
      <c r="D399" s="27"/>
      <c r="E399" s="27"/>
      <c r="F399" s="135"/>
      <c r="G399" s="27"/>
      <c r="H399" s="136"/>
      <c r="I399" s="136"/>
      <c r="J399" s="136"/>
      <c r="K399" s="136"/>
      <c r="L399" s="136"/>
      <c r="M399" s="136"/>
      <c r="N399" s="136"/>
      <c r="O399" s="136"/>
      <c r="P399" s="136"/>
      <c r="Q399" s="27"/>
      <c r="R399" s="136"/>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row>
    <row r="400" spans="1:44" ht="15.75" customHeight="1">
      <c r="A400" s="27"/>
      <c r="B400" s="27"/>
      <c r="C400" s="135"/>
      <c r="D400" s="27"/>
      <c r="E400" s="27"/>
      <c r="F400" s="135"/>
      <c r="G400" s="27"/>
      <c r="H400" s="136"/>
      <c r="I400" s="136"/>
      <c r="J400" s="136"/>
      <c r="K400" s="136"/>
      <c r="L400" s="136"/>
      <c r="M400" s="136"/>
      <c r="N400" s="136"/>
      <c r="O400" s="136"/>
      <c r="P400" s="136"/>
      <c r="Q400" s="27"/>
      <c r="R400" s="136"/>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row>
    <row r="401" spans="1:44" ht="15.75" customHeight="1">
      <c r="A401" s="27"/>
      <c r="B401" s="27"/>
      <c r="C401" s="135"/>
      <c r="D401" s="27"/>
      <c r="E401" s="27"/>
      <c r="F401" s="135"/>
      <c r="G401" s="27"/>
      <c r="H401" s="136"/>
      <c r="I401" s="136"/>
      <c r="J401" s="136"/>
      <c r="K401" s="136"/>
      <c r="L401" s="136"/>
      <c r="M401" s="136"/>
      <c r="N401" s="136"/>
      <c r="O401" s="136"/>
      <c r="P401" s="136"/>
      <c r="Q401" s="27"/>
      <c r="R401" s="136"/>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row>
    <row r="402" spans="1:44" ht="15.75" customHeight="1">
      <c r="A402" s="27"/>
      <c r="B402" s="27"/>
      <c r="C402" s="135"/>
      <c r="D402" s="27"/>
      <c r="E402" s="27"/>
      <c r="F402" s="135"/>
      <c r="G402" s="27"/>
      <c r="H402" s="136"/>
      <c r="I402" s="136"/>
      <c r="J402" s="136"/>
      <c r="K402" s="136"/>
      <c r="L402" s="136"/>
      <c r="M402" s="136"/>
      <c r="N402" s="136"/>
      <c r="O402" s="136"/>
      <c r="P402" s="136"/>
      <c r="Q402" s="27"/>
      <c r="R402" s="136"/>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row>
    <row r="403" spans="1:44" ht="15.75" customHeight="1">
      <c r="A403" s="27"/>
      <c r="B403" s="27"/>
      <c r="C403" s="135"/>
      <c r="D403" s="27"/>
      <c r="E403" s="27"/>
      <c r="F403" s="135"/>
      <c r="G403" s="27"/>
      <c r="H403" s="136"/>
      <c r="I403" s="136"/>
      <c r="J403" s="136"/>
      <c r="K403" s="136"/>
      <c r="L403" s="136"/>
      <c r="M403" s="136"/>
      <c r="N403" s="136"/>
      <c r="O403" s="136"/>
      <c r="P403" s="136"/>
      <c r="Q403" s="27"/>
      <c r="R403" s="136"/>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row>
    <row r="404" spans="1:44" ht="15.75" customHeight="1">
      <c r="A404" s="27"/>
      <c r="B404" s="27"/>
      <c r="C404" s="135"/>
      <c r="D404" s="27"/>
      <c r="E404" s="27"/>
      <c r="F404" s="135"/>
      <c r="G404" s="27"/>
      <c r="H404" s="136"/>
      <c r="I404" s="136"/>
      <c r="J404" s="136"/>
      <c r="K404" s="136"/>
      <c r="L404" s="136"/>
      <c r="M404" s="136"/>
      <c r="N404" s="136"/>
      <c r="O404" s="136"/>
      <c r="P404" s="136"/>
      <c r="Q404" s="27"/>
      <c r="R404" s="136"/>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row>
    <row r="405" spans="1:44" ht="15.75" customHeight="1">
      <c r="A405" s="27"/>
      <c r="B405" s="27"/>
      <c r="C405" s="135"/>
      <c r="D405" s="27"/>
      <c r="E405" s="27"/>
      <c r="F405" s="135"/>
      <c r="G405" s="27"/>
      <c r="H405" s="136"/>
      <c r="I405" s="136"/>
      <c r="J405" s="136"/>
      <c r="K405" s="136"/>
      <c r="L405" s="136"/>
      <c r="M405" s="136"/>
      <c r="N405" s="136"/>
      <c r="O405" s="136"/>
      <c r="P405" s="136"/>
      <c r="Q405" s="27"/>
      <c r="R405" s="136"/>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row>
    <row r="406" spans="1:44" ht="15.75" customHeight="1">
      <c r="A406" s="27"/>
      <c r="B406" s="27"/>
      <c r="C406" s="135"/>
      <c r="D406" s="27"/>
      <c r="E406" s="27"/>
      <c r="F406" s="135"/>
      <c r="G406" s="27"/>
      <c r="H406" s="136"/>
      <c r="I406" s="136"/>
      <c r="J406" s="136"/>
      <c r="K406" s="136"/>
      <c r="L406" s="136"/>
      <c r="M406" s="136"/>
      <c r="N406" s="136"/>
      <c r="O406" s="136"/>
      <c r="P406" s="136"/>
      <c r="Q406" s="27"/>
      <c r="R406" s="136"/>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row>
    <row r="407" spans="1:44" ht="15.75" customHeight="1">
      <c r="A407" s="27"/>
      <c r="B407" s="27"/>
      <c r="C407" s="135"/>
      <c r="D407" s="27"/>
      <c r="E407" s="27"/>
      <c r="F407" s="135"/>
      <c r="G407" s="27"/>
      <c r="H407" s="136"/>
      <c r="I407" s="136"/>
      <c r="J407" s="136"/>
      <c r="K407" s="136"/>
      <c r="L407" s="136"/>
      <c r="M407" s="136"/>
      <c r="N407" s="136"/>
      <c r="O407" s="136"/>
      <c r="P407" s="136"/>
      <c r="Q407" s="27"/>
      <c r="R407" s="136"/>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row>
    <row r="408" spans="1:44" ht="15.75" customHeight="1">
      <c r="A408" s="27"/>
      <c r="B408" s="27"/>
      <c r="C408" s="135"/>
      <c r="D408" s="27"/>
      <c r="E408" s="27"/>
      <c r="F408" s="135"/>
      <c r="G408" s="27"/>
      <c r="H408" s="136"/>
      <c r="I408" s="136"/>
      <c r="J408" s="136"/>
      <c r="K408" s="136"/>
      <c r="L408" s="136"/>
      <c r="M408" s="136"/>
      <c r="N408" s="136"/>
      <c r="O408" s="136"/>
      <c r="P408" s="136"/>
      <c r="Q408" s="27"/>
      <c r="R408" s="136"/>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row>
    <row r="409" spans="1:44" ht="15.75" customHeight="1">
      <c r="A409" s="27"/>
      <c r="B409" s="27"/>
      <c r="C409" s="135"/>
      <c r="D409" s="27"/>
      <c r="E409" s="27"/>
      <c r="F409" s="135"/>
      <c r="G409" s="27"/>
      <c r="H409" s="136"/>
      <c r="I409" s="136"/>
      <c r="J409" s="136"/>
      <c r="K409" s="136"/>
      <c r="L409" s="136"/>
      <c r="M409" s="136"/>
      <c r="N409" s="136"/>
      <c r="O409" s="136"/>
      <c r="P409" s="136"/>
      <c r="Q409" s="27"/>
      <c r="R409" s="136"/>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row>
    <row r="410" spans="1:44" ht="15.75" customHeight="1">
      <c r="A410" s="27"/>
      <c r="B410" s="27"/>
      <c r="C410" s="135"/>
      <c r="D410" s="27"/>
      <c r="E410" s="27"/>
      <c r="F410" s="135"/>
      <c r="G410" s="27"/>
      <c r="H410" s="136"/>
      <c r="I410" s="136"/>
      <c r="J410" s="136"/>
      <c r="K410" s="136"/>
      <c r="L410" s="136"/>
      <c r="M410" s="136"/>
      <c r="N410" s="136"/>
      <c r="O410" s="136"/>
      <c r="P410" s="136"/>
      <c r="Q410" s="27"/>
      <c r="R410" s="136"/>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row>
    <row r="411" spans="1:44" ht="15.75" customHeight="1">
      <c r="A411" s="27"/>
      <c r="B411" s="27"/>
      <c r="C411" s="135"/>
      <c r="D411" s="27"/>
      <c r="E411" s="27"/>
      <c r="F411" s="135"/>
      <c r="G411" s="27"/>
      <c r="H411" s="136"/>
      <c r="I411" s="136"/>
      <c r="J411" s="136"/>
      <c r="K411" s="136"/>
      <c r="L411" s="136"/>
      <c r="M411" s="136"/>
      <c r="N411" s="136"/>
      <c r="O411" s="136"/>
      <c r="P411" s="136"/>
      <c r="Q411" s="27"/>
      <c r="R411" s="136"/>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row>
    <row r="412" spans="1:44" ht="15.75" customHeight="1">
      <c r="A412" s="27"/>
      <c r="B412" s="27"/>
      <c r="C412" s="135"/>
      <c r="D412" s="27"/>
      <c r="E412" s="27"/>
      <c r="F412" s="135"/>
      <c r="G412" s="27"/>
      <c r="H412" s="136"/>
      <c r="I412" s="136"/>
      <c r="J412" s="136"/>
      <c r="K412" s="136"/>
      <c r="L412" s="136"/>
      <c r="M412" s="136"/>
      <c r="N412" s="136"/>
      <c r="O412" s="136"/>
      <c r="P412" s="136"/>
      <c r="Q412" s="27"/>
      <c r="R412" s="136"/>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row>
    <row r="413" spans="1:44" ht="15.75" customHeight="1">
      <c r="A413" s="27"/>
      <c r="B413" s="27"/>
      <c r="C413" s="135"/>
      <c r="D413" s="27"/>
      <c r="E413" s="27"/>
      <c r="F413" s="135"/>
      <c r="G413" s="27"/>
      <c r="H413" s="136"/>
      <c r="I413" s="136"/>
      <c r="J413" s="136"/>
      <c r="K413" s="136"/>
      <c r="L413" s="136"/>
      <c r="M413" s="136"/>
      <c r="N413" s="136"/>
      <c r="O413" s="136"/>
      <c r="P413" s="136"/>
      <c r="Q413" s="27"/>
      <c r="R413" s="136"/>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row>
    <row r="414" spans="1:44" ht="15.75" customHeight="1">
      <c r="A414" s="27"/>
      <c r="B414" s="27"/>
      <c r="C414" s="135"/>
      <c r="D414" s="27"/>
      <c r="E414" s="27"/>
      <c r="F414" s="135"/>
      <c r="G414" s="27"/>
      <c r="H414" s="136"/>
      <c r="I414" s="136"/>
      <c r="J414" s="136"/>
      <c r="K414" s="136"/>
      <c r="L414" s="136"/>
      <c r="M414" s="136"/>
      <c r="N414" s="136"/>
      <c r="O414" s="136"/>
      <c r="P414" s="136"/>
      <c r="Q414" s="27"/>
      <c r="R414" s="136"/>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row>
    <row r="415" spans="1:44" ht="15.75" customHeight="1">
      <c r="A415" s="27"/>
      <c r="B415" s="27"/>
      <c r="C415" s="135"/>
      <c r="D415" s="27"/>
      <c r="E415" s="27"/>
      <c r="F415" s="135"/>
      <c r="G415" s="27"/>
      <c r="H415" s="136"/>
      <c r="I415" s="136"/>
      <c r="J415" s="136"/>
      <c r="K415" s="136"/>
      <c r="L415" s="136"/>
      <c r="M415" s="136"/>
      <c r="N415" s="136"/>
      <c r="O415" s="136"/>
      <c r="P415" s="136"/>
      <c r="Q415" s="27"/>
      <c r="R415" s="136"/>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row>
    <row r="416" spans="1:44" ht="15.75" customHeight="1">
      <c r="A416" s="27"/>
      <c r="B416" s="27"/>
      <c r="C416" s="135"/>
      <c r="D416" s="27"/>
      <c r="E416" s="27"/>
      <c r="F416" s="135"/>
      <c r="G416" s="27"/>
      <c r="H416" s="136"/>
      <c r="I416" s="136"/>
      <c r="J416" s="136"/>
      <c r="K416" s="136"/>
      <c r="L416" s="136"/>
      <c r="M416" s="136"/>
      <c r="N416" s="136"/>
      <c r="O416" s="136"/>
      <c r="P416" s="136"/>
      <c r="Q416" s="27"/>
      <c r="R416" s="136"/>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row>
    <row r="417" spans="1:44" ht="15.75" customHeight="1">
      <c r="A417" s="27"/>
      <c r="B417" s="27"/>
      <c r="C417" s="135"/>
      <c r="D417" s="27"/>
      <c r="E417" s="27"/>
      <c r="F417" s="135"/>
      <c r="G417" s="27"/>
      <c r="H417" s="136"/>
      <c r="I417" s="136"/>
      <c r="J417" s="136"/>
      <c r="K417" s="136"/>
      <c r="L417" s="136"/>
      <c r="M417" s="136"/>
      <c r="N417" s="136"/>
      <c r="O417" s="136"/>
      <c r="P417" s="136"/>
      <c r="Q417" s="27"/>
      <c r="R417" s="136"/>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row>
    <row r="418" spans="1:44" ht="15.75" customHeight="1">
      <c r="A418" s="27"/>
      <c r="B418" s="27"/>
      <c r="C418" s="135"/>
      <c r="D418" s="27"/>
      <c r="E418" s="27"/>
      <c r="F418" s="135"/>
      <c r="G418" s="27"/>
      <c r="H418" s="136"/>
      <c r="I418" s="136"/>
      <c r="J418" s="136"/>
      <c r="K418" s="136"/>
      <c r="L418" s="136"/>
      <c r="M418" s="136"/>
      <c r="N418" s="136"/>
      <c r="O418" s="136"/>
      <c r="P418" s="136"/>
      <c r="Q418" s="27"/>
      <c r="R418" s="136"/>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row>
    <row r="419" spans="1:44" ht="15.75" customHeight="1">
      <c r="A419" s="27"/>
      <c r="B419" s="27"/>
      <c r="C419" s="135"/>
      <c r="D419" s="27"/>
      <c r="E419" s="27"/>
      <c r="F419" s="135"/>
      <c r="G419" s="27"/>
      <c r="H419" s="136"/>
      <c r="I419" s="136"/>
      <c r="J419" s="136"/>
      <c r="K419" s="136"/>
      <c r="L419" s="136"/>
      <c r="M419" s="136"/>
      <c r="N419" s="136"/>
      <c r="O419" s="136"/>
      <c r="P419" s="136"/>
      <c r="Q419" s="27"/>
      <c r="R419" s="136"/>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row>
    <row r="420" spans="1:44" ht="15.75" customHeight="1">
      <c r="A420" s="27"/>
      <c r="B420" s="27"/>
      <c r="C420" s="135"/>
      <c r="D420" s="27"/>
      <c r="E420" s="27"/>
      <c r="F420" s="135"/>
      <c r="G420" s="27"/>
      <c r="H420" s="136"/>
      <c r="I420" s="136"/>
      <c r="J420" s="136"/>
      <c r="K420" s="136"/>
      <c r="L420" s="136"/>
      <c r="M420" s="136"/>
      <c r="N420" s="136"/>
      <c r="O420" s="136"/>
      <c r="P420" s="136"/>
      <c r="Q420" s="27"/>
      <c r="R420" s="136"/>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row>
    <row r="421" spans="1:44" ht="15.75" customHeight="1">
      <c r="A421" s="27"/>
      <c r="B421" s="27"/>
      <c r="C421" s="135"/>
      <c r="D421" s="27"/>
      <c r="E421" s="27"/>
      <c r="F421" s="135"/>
      <c r="G421" s="27"/>
      <c r="H421" s="136"/>
      <c r="I421" s="136"/>
      <c r="J421" s="136"/>
      <c r="K421" s="136"/>
      <c r="L421" s="136"/>
      <c r="M421" s="136"/>
      <c r="N421" s="136"/>
      <c r="O421" s="136"/>
      <c r="P421" s="136"/>
      <c r="Q421" s="27"/>
      <c r="R421" s="136"/>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row>
    <row r="422" spans="1:44" ht="15.75" customHeight="1">
      <c r="A422" s="27"/>
      <c r="B422" s="27"/>
      <c r="C422" s="135"/>
      <c r="D422" s="27"/>
      <c r="E422" s="27"/>
      <c r="F422" s="135"/>
      <c r="G422" s="27"/>
      <c r="H422" s="136"/>
      <c r="I422" s="136"/>
      <c r="J422" s="136"/>
      <c r="K422" s="136"/>
      <c r="L422" s="136"/>
      <c r="M422" s="136"/>
      <c r="N422" s="136"/>
      <c r="O422" s="136"/>
      <c r="P422" s="136"/>
      <c r="Q422" s="27"/>
      <c r="R422" s="136"/>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row>
    <row r="423" spans="1:44" ht="15.75" customHeight="1">
      <c r="A423" s="27"/>
      <c r="B423" s="27"/>
      <c r="C423" s="135"/>
      <c r="D423" s="27"/>
      <c r="E423" s="27"/>
      <c r="F423" s="135"/>
      <c r="G423" s="27"/>
      <c r="H423" s="136"/>
      <c r="I423" s="136"/>
      <c r="J423" s="136"/>
      <c r="K423" s="136"/>
      <c r="L423" s="136"/>
      <c r="M423" s="136"/>
      <c r="N423" s="136"/>
      <c r="O423" s="136"/>
      <c r="P423" s="136"/>
      <c r="Q423" s="27"/>
      <c r="R423" s="136"/>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row>
    <row r="424" spans="1:44" ht="15.75" customHeight="1">
      <c r="A424" s="27"/>
      <c r="B424" s="27"/>
      <c r="C424" s="135"/>
      <c r="D424" s="27"/>
      <c r="E424" s="27"/>
      <c r="F424" s="135"/>
      <c r="G424" s="27"/>
      <c r="H424" s="136"/>
      <c r="I424" s="136"/>
      <c r="J424" s="136"/>
      <c r="K424" s="136"/>
      <c r="L424" s="136"/>
      <c r="M424" s="136"/>
      <c r="N424" s="136"/>
      <c r="O424" s="136"/>
      <c r="P424" s="136"/>
      <c r="Q424" s="27"/>
      <c r="R424" s="136"/>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row>
    <row r="425" spans="1:44" ht="15.75" customHeight="1">
      <c r="A425" s="27"/>
      <c r="B425" s="27"/>
      <c r="C425" s="135"/>
      <c r="D425" s="27"/>
      <c r="E425" s="27"/>
      <c r="F425" s="135"/>
      <c r="G425" s="27"/>
      <c r="H425" s="136"/>
      <c r="I425" s="136"/>
      <c r="J425" s="136"/>
      <c r="K425" s="136"/>
      <c r="L425" s="136"/>
      <c r="M425" s="136"/>
      <c r="N425" s="136"/>
      <c r="O425" s="136"/>
      <c r="P425" s="136"/>
      <c r="Q425" s="27"/>
      <c r="R425" s="136"/>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row>
    <row r="426" spans="1:44" ht="15.75" customHeight="1">
      <c r="A426" s="27"/>
      <c r="B426" s="27"/>
      <c r="C426" s="135"/>
      <c r="D426" s="27"/>
      <c r="E426" s="27"/>
      <c r="F426" s="135"/>
      <c r="G426" s="27"/>
      <c r="H426" s="136"/>
      <c r="I426" s="136"/>
      <c r="J426" s="136"/>
      <c r="K426" s="136"/>
      <c r="L426" s="136"/>
      <c r="M426" s="136"/>
      <c r="N426" s="136"/>
      <c r="O426" s="136"/>
      <c r="P426" s="136"/>
      <c r="Q426" s="27"/>
      <c r="R426" s="136"/>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row>
    <row r="427" spans="1:44" ht="15.75" customHeight="1">
      <c r="A427" s="27"/>
      <c r="B427" s="27"/>
      <c r="C427" s="135"/>
      <c r="D427" s="27"/>
      <c r="E427" s="27"/>
      <c r="F427" s="135"/>
      <c r="G427" s="27"/>
      <c r="H427" s="136"/>
      <c r="I427" s="136"/>
      <c r="J427" s="136"/>
      <c r="K427" s="136"/>
      <c r="L427" s="136"/>
      <c r="M427" s="136"/>
      <c r="N427" s="136"/>
      <c r="O427" s="136"/>
      <c r="P427" s="136"/>
      <c r="Q427" s="27"/>
      <c r="R427" s="136"/>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row>
    <row r="428" spans="1:44" ht="15.75" customHeight="1">
      <c r="A428" s="27"/>
      <c r="B428" s="27"/>
      <c r="C428" s="135"/>
      <c r="D428" s="27"/>
      <c r="E428" s="27"/>
      <c r="F428" s="135"/>
      <c r="G428" s="27"/>
      <c r="H428" s="136"/>
      <c r="I428" s="136"/>
      <c r="J428" s="136"/>
      <c r="K428" s="136"/>
      <c r="L428" s="136"/>
      <c r="M428" s="136"/>
      <c r="N428" s="136"/>
      <c r="O428" s="136"/>
      <c r="P428" s="136"/>
      <c r="Q428" s="27"/>
      <c r="R428" s="136"/>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row>
    <row r="429" spans="1:44" ht="15.75" customHeight="1">
      <c r="A429" s="27"/>
      <c r="B429" s="27"/>
      <c r="C429" s="135"/>
      <c r="D429" s="27"/>
      <c r="E429" s="27"/>
      <c r="F429" s="135"/>
      <c r="G429" s="27"/>
      <c r="H429" s="136"/>
      <c r="I429" s="136"/>
      <c r="J429" s="136"/>
      <c r="K429" s="136"/>
      <c r="L429" s="136"/>
      <c r="M429" s="136"/>
      <c r="N429" s="136"/>
      <c r="O429" s="136"/>
      <c r="P429" s="136"/>
      <c r="Q429" s="27"/>
      <c r="R429" s="136"/>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row>
    <row r="430" spans="1:44" ht="15.75" customHeight="1">
      <c r="A430" s="27"/>
      <c r="B430" s="27"/>
      <c r="C430" s="135"/>
      <c r="D430" s="27"/>
      <c r="E430" s="27"/>
      <c r="F430" s="135"/>
      <c r="G430" s="27"/>
      <c r="H430" s="136"/>
      <c r="I430" s="136"/>
      <c r="J430" s="136"/>
      <c r="K430" s="136"/>
      <c r="L430" s="136"/>
      <c r="M430" s="136"/>
      <c r="N430" s="136"/>
      <c r="O430" s="136"/>
      <c r="P430" s="136"/>
      <c r="Q430" s="27"/>
      <c r="R430" s="136"/>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row>
    <row r="431" spans="1:44" ht="15.75" customHeight="1">
      <c r="A431" s="27"/>
      <c r="B431" s="27"/>
      <c r="C431" s="135"/>
      <c r="D431" s="27"/>
      <c r="E431" s="27"/>
      <c r="F431" s="135"/>
      <c r="G431" s="27"/>
      <c r="H431" s="136"/>
      <c r="I431" s="136"/>
      <c r="J431" s="136"/>
      <c r="K431" s="136"/>
      <c r="L431" s="136"/>
      <c r="M431" s="136"/>
      <c r="N431" s="136"/>
      <c r="O431" s="136"/>
      <c r="P431" s="136"/>
      <c r="Q431" s="27"/>
      <c r="R431" s="136"/>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row>
    <row r="432" spans="1:44" ht="15.75" customHeight="1">
      <c r="A432" s="27"/>
      <c r="B432" s="27"/>
      <c r="C432" s="135"/>
      <c r="D432" s="27"/>
      <c r="E432" s="27"/>
      <c r="F432" s="135"/>
      <c r="G432" s="27"/>
      <c r="H432" s="136"/>
      <c r="I432" s="136"/>
      <c r="J432" s="136"/>
      <c r="K432" s="136"/>
      <c r="L432" s="136"/>
      <c r="M432" s="136"/>
      <c r="N432" s="136"/>
      <c r="O432" s="136"/>
      <c r="P432" s="136"/>
      <c r="Q432" s="27"/>
      <c r="R432" s="136"/>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row>
    <row r="433" spans="1:44" ht="15.75" customHeight="1">
      <c r="A433" s="27"/>
      <c r="B433" s="27"/>
      <c r="C433" s="135"/>
      <c r="D433" s="27"/>
      <c r="E433" s="27"/>
      <c r="F433" s="135"/>
      <c r="G433" s="27"/>
      <c r="H433" s="136"/>
      <c r="I433" s="136"/>
      <c r="J433" s="136"/>
      <c r="K433" s="136"/>
      <c r="L433" s="136"/>
      <c r="M433" s="136"/>
      <c r="N433" s="136"/>
      <c r="O433" s="136"/>
      <c r="P433" s="136"/>
      <c r="Q433" s="27"/>
      <c r="R433" s="136"/>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row>
    <row r="434" spans="1:44" ht="15.75" customHeight="1">
      <c r="A434" s="27"/>
      <c r="B434" s="27"/>
      <c r="C434" s="135"/>
      <c r="D434" s="27"/>
      <c r="E434" s="27"/>
      <c r="F434" s="135"/>
      <c r="G434" s="27"/>
      <c r="H434" s="136"/>
      <c r="I434" s="136"/>
      <c r="J434" s="136"/>
      <c r="K434" s="136"/>
      <c r="L434" s="136"/>
      <c r="M434" s="136"/>
      <c r="N434" s="136"/>
      <c r="O434" s="136"/>
      <c r="P434" s="136"/>
      <c r="Q434" s="27"/>
      <c r="R434" s="136"/>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row>
    <row r="435" spans="1:44" ht="15.75" customHeight="1">
      <c r="A435" s="27"/>
      <c r="B435" s="27"/>
      <c r="C435" s="135"/>
      <c r="D435" s="27"/>
      <c r="E435" s="27"/>
      <c r="F435" s="135"/>
      <c r="G435" s="27"/>
      <c r="H435" s="136"/>
      <c r="I435" s="136"/>
      <c r="J435" s="136"/>
      <c r="K435" s="136"/>
      <c r="L435" s="136"/>
      <c r="M435" s="136"/>
      <c r="N435" s="136"/>
      <c r="O435" s="136"/>
      <c r="P435" s="136"/>
      <c r="Q435" s="27"/>
      <c r="R435" s="136"/>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row>
    <row r="436" spans="1:44" ht="15.75" customHeight="1">
      <c r="A436" s="27"/>
      <c r="B436" s="27"/>
      <c r="C436" s="135"/>
      <c r="D436" s="27"/>
      <c r="E436" s="27"/>
      <c r="F436" s="135"/>
      <c r="G436" s="27"/>
      <c r="H436" s="136"/>
      <c r="I436" s="136"/>
      <c r="J436" s="136"/>
      <c r="K436" s="136"/>
      <c r="L436" s="136"/>
      <c r="M436" s="136"/>
      <c r="N436" s="136"/>
      <c r="O436" s="136"/>
      <c r="P436" s="136"/>
      <c r="Q436" s="27"/>
      <c r="R436" s="136"/>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row>
    <row r="437" spans="1:44" ht="15.75" customHeight="1">
      <c r="A437" s="27"/>
      <c r="B437" s="27"/>
      <c r="C437" s="135"/>
      <c r="D437" s="27"/>
      <c r="E437" s="27"/>
      <c r="F437" s="135"/>
      <c r="G437" s="27"/>
      <c r="H437" s="136"/>
      <c r="I437" s="136"/>
      <c r="J437" s="136"/>
      <c r="K437" s="136"/>
      <c r="L437" s="136"/>
      <c r="M437" s="136"/>
      <c r="N437" s="136"/>
      <c r="O437" s="136"/>
      <c r="P437" s="136"/>
      <c r="Q437" s="27"/>
      <c r="R437" s="136"/>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row>
    <row r="438" spans="1:44" ht="15.75" customHeight="1">
      <c r="A438" s="27"/>
      <c r="B438" s="27"/>
      <c r="C438" s="135"/>
      <c r="D438" s="27"/>
      <c r="E438" s="27"/>
      <c r="F438" s="135"/>
      <c r="G438" s="27"/>
      <c r="H438" s="136"/>
      <c r="I438" s="136"/>
      <c r="J438" s="136"/>
      <c r="K438" s="136"/>
      <c r="L438" s="136"/>
      <c r="M438" s="136"/>
      <c r="N438" s="136"/>
      <c r="O438" s="136"/>
      <c r="P438" s="136"/>
      <c r="Q438" s="27"/>
      <c r="R438" s="136"/>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row>
    <row r="439" spans="1:44" ht="15.75" customHeight="1">
      <c r="A439" s="27"/>
      <c r="B439" s="27"/>
      <c r="C439" s="135"/>
      <c r="D439" s="27"/>
      <c r="E439" s="27"/>
      <c r="F439" s="135"/>
      <c r="G439" s="27"/>
      <c r="H439" s="136"/>
      <c r="I439" s="136"/>
      <c r="J439" s="136"/>
      <c r="K439" s="136"/>
      <c r="L439" s="136"/>
      <c r="M439" s="136"/>
      <c r="N439" s="136"/>
      <c r="O439" s="136"/>
      <c r="P439" s="136"/>
      <c r="Q439" s="27"/>
      <c r="R439" s="136"/>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row>
    <row r="440" spans="1:44" ht="15.75" customHeight="1">
      <c r="A440" s="27"/>
      <c r="B440" s="27"/>
      <c r="C440" s="135"/>
      <c r="D440" s="27"/>
      <c r="E440" s="27"/>
      <c r="F440" s="135"/>
      <c r="G440" s="27"/>
      <c r="H440" s="136"/>
      <c r="I440" s="136"/>
      <c r="J440" s="136"/>
      <c r="K440" s="136"/>
      <c r="L440" s="136"/>
      <c r="M440" s="136"/>
      <c r="N440" s="136"/>
      <c r="O440" s="136"/>
      <c r="P440" s="136"/>
      <c r="Q440" s="27"/>
      <c r="R440" s="136"/>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row>
    <row r="441" spans="1:44" ht="15.75" customHeight="1">
      <c r="A441" s="27"/>
      <c r="B441" s="27"/>
      <c r="C441" s="135"/>
      <c r="D441" s="27"/>
      <c r="E441" s="27"/>
      <c r="F441" s="135"/>
      <c r="G441" s="27"/>
      <c r="H441" s="136"/>
      <c r="I441" s="136"/>
      <c r="J441" s="136"/>
      <c r="K441" s="136"/>
      <c r="L441" s="136"/>
      <c r="M441" s="136"/>
      <c r="N441" s="136"/>
      <c r="O441" s="136"/>
      <c r="P441" s="136"/>
      <c r="Q441" s="27"/>
      <c r="R441" s="136"/>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row>
    <row r="442" spans="1:44" ht="15.75" customHeight="1">
      <c r="A442" s="27"/>
      <c r="B442" s="27"/>
      <c r="C442" s="135"/>
      <c r="D442" s="27"/>
      <c r="E442" s="27"/>
      <c r="F442" s="135"/>
      <c r="G442" s="27"/>
      <c r="H442" s="136"/>
      <c r="I442" s="136"/>
      <c r="J442" s="136"/>
      <c r="K442" s="136"/>
      <c r="L442" s="136"/>
      <c r="M442" s="136"/>
      <c r="N442" s="136"/>
      <c r="O442" s="136"/>
      <c r="P442" s="136"/>
      <c r="Q442" s="27"/>
      <c r="R442" s="136"/>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row>
    <row r="443" spans="1:44" ht="15.75" customHeight="1">
      <c r="A443" s="27"/>
      <c r="B443" s="27"/>
      <c r="C443" s="135"/>
      <c r="D443" s="27"/>
      <c r="E443" s="27"/>
      <c r="F443" s="135"/>
      <c r="G443" s="27"/>
      <c r="H443" s="136"/>
      <c r="I443" s="136"/>
      <c r="J443" s="136"/>
      <c r="K443" s="136"/>
      <c r="L443" s="136"/>
      <c r="M443" s="136"/>
      <c r="N443" s="136"/>
      <c r="O443" s="136"/>
      <c r="P443" s="136"/>
      <c r="Q443" s="27"/>
      <c r="R443" s="136"/>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row>
    <row r="444" spans="1:44" ht="15.75" customHeight="1">
      <c r="A444" s="27"/>
      <c r="B444" s="27"/>
      <c r="C444" s="135"/>
      <c r="D444" s="27"/>
      <c r="E444" s="27"/>
      <c r="F444" s="135"/>
      <c r="G444" s="27"/>
      <c r="H444" s="136"/>
      <c r="I444" s="136"/>
      <c r="J444" s="136"/>
      <c r="K444" s="136"/>
      <c r="L444" s="136"/>
      <c r="M444" s="136"/>
      <c r="N444" s="136"/>
      <c r="O444" s="136"/>
      <c r="P444" s="136"/>
      <c r="Q444" s="27"/>
      <c r="R444" s="136"/>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row>
    <row r="445" spans="1:44" ht="15.75" customHeight="1">
      <c r="A445" s="27"/>
      <c r="B445" s="27"/>
      <c r="C445" s="135"/>
      <c r="D445" s="27"/>
      <c r="E445" s="27"/>
      <c r="F445" s="135"/>
      <c r="G445" s="27"/>
      <c r="H445" s="136"/>
      <c r="I445" s="136"/>
      <c r="J445" s="136"/>
      <c r="K445" s="136"/>
      <c r="L445" s="136"/>
      <c r="M445" s="136"/>
      <c r="N445" s="136"/>
      <c r="O445" s="136"/>
      <c r="P445" s="136"/>
      <c r="Q445" s="27"/>
      <c r="R445" s="136"/>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row>
    <row r="446" spans="1:44" ht="15.75" customHeight="1">
      <c r="A446" s="27"/>
      <c r="B446" s="27"/>
      <c r="C446" s="135"/>
      <c r="D446" s="27"/>
      <c r="E446" s="27"/>
      <c r="F446" s="135"/>
      <c r="G446" s="27"/>
      <c r="H446" s="136"/>
      <c r="I446" s="136"/>
      <c r="J446" s="136"/>
      <c r="K446" s="136"/>
      <c r="L446" s="136"/>
      <c r="M446" s="136"/>
      <c r="N446" s="136"/>
      <c r="O446" s="136"/>
      <c r="P446" s="136"/>
      <c r="Q446" s="27"/>
      <c r="R446" s="136"/>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row>
    <row r="447" spans="1:44" ht="15.75" customHeight="1">
      <c r="A447" s="27"/>
      <c r="B447" s="27"/>
      <c r="C447" s="135"/>
      <c r="D447" s="27"/>
      <c r="E447" s="27"/>
      <c r="F447" s="135"/>
      <c r="G447" s="27"/>
      <c r="H447" s="136"/>
      <c r="I447" s="136"/>
      <c r="J447" s="136"/>
      <c r="K447" s="136"/>
      <c r="L447" s="136"/>
      <c r="M447" s="136"/>
      <c r="N447" s="136"/>
      <c r="O447" s="136"/>
      <c r="P447" s="136"/>
      <c r="Q447" s="27"/>
      <c r="R447" s="136"/>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row>
    <row r="448" spans="1:44" ht="15.75" customHeight="1">
      <c r="A448" s="27"/>
      <c r="B448" s="27"/>
      <c r="C448" s="135"/>
      <c r="D448" s="27"/>
      <c r="E448" s="27"/>
      <c r="F448" s="135"/>
      <c r="G448" s="27"/>
      <c r="H448" s="136"/>
      <c r="I448" s="136"/>
      <c r="J448" s="136"/>
      <c r="K448" s="136"/>
      <c r="L448" s="136"/>
      <c r="M448" s="136"/>
      <c r="N448" s="136"/>
      <c r="O448" s="136"/>
      <c r="P448" s="136"/>
      <c r="Q448" s="27"/>
      <c r="R448" s="136"/>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row>
    <row r="449" spans="1:44" ht="15.75" customHeight="1">
      <c r="A449" s="27"/>
      <c r="B449" s="27"/>
      <c r="C449" s="135"/>
      <c r="D449" s="27"/>
      <c r="E449" s="27"/>
      <c r="F449" s="135"/>
      <c r="G449" s="27"/>
      <c r="H449" s="136"/>
      <c r="I449" s="136"/>
      <c r="J449" s="136"/>
      <c r="K449" s="136"/>
      <c r="L449" s="136"/>
      <c r="M449" s="136"/>
      <c r="N449" s="136"/>
      <c r="O449" s="136"/>
      <c r="P449" s="136"/>
      <c r="Q449" s="27"/>
      <c r="R449" s="136"/>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row>
    <row r="450" spans="1:44" ht="15.75" customHeight="1">
      <c r="A450" s="27"/>
      <c r="B450" s="27"/>
      <c r="C450" s="135"/>
      <c r="D450" s="27"/>
      <c r="E450" s="27"/>
      <c r="F450" s="135"/>
      <c r="G450" s="27"/>
      <c r="H450" s="136"/>
      <c r="I450" s="136"/>
      <c r="J450" s="136"/>
      <c r="K450" s="136"/>
      <c r="L450" s="136"/>
      <c r="M450" s="136"/>
      <c r="N450" s="136"/>
      <c r="O450" s="136"/>
      <c r="P450" s="136"/>
      <c r="Q450" s="27"/>
      <c r="R450" s="136"/>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row>
    <row r="451" spans="1:44" ht="15.75" customHeight="1">
      <c r="A451" s="27"/>
      <c r="B451" s="27"/>
      <c r="C451" s="135"/>
      <c r="D451" s="27"/>
      <c r="E451" s="27"/>
      <c r="F451" s="135"/>
      <c r="G451" s="27"/>
      <c r="H451" s="136"/>
      <c r="I451" s="136"/>
      <c r="J451" s="136"/>
      <c r="K451" s="136"/>
      <c r="L451" s="136"/>
      <c r="M451" s="136"/>
      <c r="N451" s="136"/>
      <c r="O451" s="136"/>
      <c r="P451" s="136"/>
      <c r="Q451" s="27"/>
      <c r="R451" s="136"/>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row>
    <row r="452" spans="1:44" ht="15.75" customHeight="1">
      <c r="A452" s="27"/>
      <c r="B452" s="27"/>
      <c r="C452" s="135"/>
      <c r="D452" s="27"/>
      <c r="E452" s="27"/>
      <c r="F452" s="135"/>
      <c r="G452" s="27"/>
      <c r="H452" s="136"/>
      <c r="I452" s="136"/>
      <c r="J452" s="136"/>
      <c r="K452" s="136"/>
      <c r="L452" s="136"/>
      <c r="M452" s="136"/>
      <c r="N452" s="136"/>
      <c r="O452" s="136"/>
      <c r="P452" s="136"/>
      <c r="Q452" s="27"/>
      <c r="R452" s="136"/>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row>
    <row r="453" spans="1:44" ht="15.75" customHeight="1">
      <c r="A453" s="27"/>
      <c r="B453" s="27"/>
      <c r="C453" s="135"/>
      <c r="D453" s="27"/>
      <c r="E453" s="27"/>
      <c r="F453" s="135"/>
      <c r="G453" s="27"/>
      <c r="H453" s="136"/>
      <c r="I453" s="136"/>
      <c r="J453" s="136"/>
      <c r="K453" s="136"/>
      <c r="L453" s="136"/>
      <c r="M453" s="136"/>
      <c r="N453" s="136"/>
      <c r="O453" s="136"/>
      <c r="P453" s="136"/>
      <c r="Q453" s="27"/>
      <c r="R453" s="136"/>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row>
    <row r="454" spans="1:44" ht="15.75" customHeight="1">
      <c r="A454" s="27"/>
      <c r="B454" s="27"/>
      <c r="C454" s="135"/>
      <c r="D454" s="27"/>
      <c r="E454" s="27"/>
      <c r="F454" s="135"/>
      <c r="G454" s="27"/>
      <c r="H454" s="136"/>
      <c r="I454" s="136"/>
      <c r="J454" s="136"/>
      <c r="K454" s="136"/>
      <c r="L454" s="136"/>
      <c r="M454" s="136"/>
      <c r="N454" s="136"/>
      <c r="O454" s="136"/>
      <c r="P454" s="136"/>
      <c r="Q454" s="27"/>
      <c r="R454" s="136"/>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row>
    <row r="455" spans="1:44" ht="15.75" customHeight="1">
      <c r="A455" s="27"/>
      <c r="B455" s="27"/>
      <c r="C455" s="135"/>
      <c r="D455" s="27"/>
      <c r="E455" s="27"/>
      <c r="F455" s="135"/>
      <c r="G455" s="27"/>
      <c r="H455" s="136"/>
      <c r="I455" s="136"/>
      <c r="J455" s="136"/>
      <c r="K455" s="136"/>
      <c r="L455" s="136"/>
      <c r="M455" s="136"/>
      <c r="N455" s="136"/>
      <c r="O455" s="136"/>
      <c r="P455" s="136"/>
      <c r="Q455" s="27"/>
      <c r="R455" s="136"/>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row>
    <row r="456" spans="1:44" ht="15.75" customHeight="1">
      <c r="A456" s="27"/>
      <c r="B456" s="27"/>
      <c r="C456" s="135"/>
      <c r="D456" s="27"/>
      <c r="E456" s="27"/>
      <c r="F456" s="135"/>
      <c r="G456" s="27"/>
      <c r="H456" s="136"/>
      <c r="I456" s="136"/>
      <c r="J456" s="136"/>
      <c r="K456" s="136"/>
      <c r="L456" s="136"/>
      <c r="M456" s="136"/>
      <c r="N456" s="136"/>
      <c r="O456" s="136"/>
      <c r="P456" s="136"/>
      <c r="Q456" s="27"/>
      <c r="R456" s="136"/>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row>
    <row r="457" spans="1:44" ht="15.75" customHeight="1">
      <c r="A457" s="27"/>
      <c r="B457" s="27"/>
      <c r="C457" s="135"/>
      <c r="D457" s="27"/>
      <c r="E457" s="27"/>
      <c r="F457" s="135"/>
      <c r="G457" s="27"/>
      <c r="H457" s="136"/>
      <c r="I457" s="136"/>
      <c r="J457" s="136"/>
      <c r="K457" s="136"/>
      <c r="L457" s="136"/>
      <c r="M457" s="136"/>
      <c r="N457" s="136"/>
      <c r="O457" s="136"/>
      <c r="P457" s="136"/>
      <c r="Q457" s="27"/>
      <c r="R457" s="136"/>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row>
    <row r="458" spans="1:44" ht="15.75" customHeight="1">
      <c r="A458" s="27"/>
      <c r="B458" s="27"/>
      <c r="C458" s="135"/>
      <c r="D458" s="27"/>
      <c r="E458" s="27"/>
      <c r="F458" s="135"/>
      <c r="G458" s="27"/>
      <c r="H458" s="136"/>
      <c r="I458" s="136"/>
      <c r="J458" s="136"/>
      <c r="K458" s="136"/>
      <c r="L458" s="136"/>
      <c r="M458" s="136"/>
      <c r="N458" s="136"/>
      <c r="O458" s="136"/>
      <c r="P458" s="136"/>
      <c r="Q458" s="27"/>
      <c r="R458" s="136"/>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row>
    <row r="459" spans="1:44" ht="15.75" customHeight="1">
      <c r="A459" s="27"/>
      <c r="B459" s="27"/>
      <c r="C459" s="135"/>
      <c r="D459" s="27"/>
      <c r="E459" s="27"/>
      <c r="F459" s="135"/>
      <c r="G459" s="27"/>
      <c r="H459" s="136"/>
      <c r="I459" s="136"/>
      <c r="J459" s="136"/>
      <c r="K459" s="136"/>
      <c r="L459" s="136"/>
      <c r="M459" s="136"/>
      <c r="N459" s="136"/>
      <c r="O459" s="136"/>
      <c r="P459" s="136"/>
      <c r="Q459" s="27"/>
      <c r="R459" s="136"/>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row>
    <row r="460" spans="1:44" ht="15.75" customHeight="1">
      <c r="A460" s="27"/>
      <c r="B460" s="27"/>
      <c r="C460" s="135"/>
      <c r="D460" s="27"/>
      <c r="E460" s="27"/>
      <c r="F460" s="135"/>
      <c r="G460" s="27"/>
      <c r="H460" s="136"/>
      <c r="I460" s="136"/>
      <c r="J460" s="136"/>
      <c r="K460" s="136"/>
      <c r="L460" s="136"/>
      <c r="M460" s="136"/>
      <c r="N460" s="136"/>
      <c r="O460" s="136"/>
      <c r="P460" s="136"/>
      <c r="Q460" s="27"/>
      <c r="R460" s="136"/>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row>
    <row r="461" spans="1:44" ht="15.75" customHeight="1">
      <c r="A461" s="27"/>
      <c r="B461" s="27"/>
      <c r="C461" s="135"/>
      <c r="D461" s="27"/>
      <c r="E461" s="27"/>
      <c r="F461" s="135"/>
      <c r="G461" s="27"/>
      <c r="H461" s="136"/>
      <c r="I461" s="136"/>
      <c r="J461" s="136"/>
      <c r="K461" s="136"/>
      <c r="L461" s="136"/>
      <c r="M461" s="136"/>
      <c r="N461" s="136"/>
      <c r="O461" s="136"/>
      <c r="P461" s="136"/>
      <c r="Q461" s="27"/>
      <c r="R461" s="136"/>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row>
    <row r="462" spans="1:44" ht="15.75" customHeight="1">
      <c r="A462" s="27"/>
      <c r="B462" s="27"/>
      <c r="C462" s="135"/>
      <c r="D462" s="27"/>
      <c r="E462" s="27"/>
      <c r="F462" s="135"/>
      <c r="G462" s="27"/>
      <c r="H462" s="136"/>
      <c r="I462" s="136"/>
      <c r="J462" s="136"/>
      <c r="K462" s="136"/>
      <c r="L462" s="136"/>
      <c r="M462" s="136"/>
      <c r="N462" s="136"/>
      <c r="O462" s="136"/>
      <c r="P462" s="136"/>
      <c r="Q462" s="27"/>
      <c r="R462" s="136"/>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row>
    <row r="463" spans="1:44" ht="15.75" customHeight="1">
      <c r="A463" s="27"/>
      <c r="B463" s="27"/>
      <c r="C463" s="135"/>
      <c r="D463" s="27"/>
      <c r="E463" s="27"/>
      <c r="F463" s="135"/>
      <c r="G463" s="27"/>
      <c r="H463" s="136"/>
      <c r="I463" s="136"/>
      <c r="J463" s="136"/>
      <c r="K463" s="136"/>
      <c r="L463" s="136"/>
      <c r="M463" s="136"/>
      <c r="N463" s="136"/>
      <c r="O463" s="136"/>
      <c r="P463" s="136"/>
      <c r="Q463" s="27"/>
      <c r="R463" s="136"/>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row>
    <row r="464" spans="1:44" ht="15.75" customHeight="1">
      <c r="A464" s="27"/>
      <c r="B464" s="27"/>
      <c r="C464" s="135"/>
      <c r="D464" s="27"/>
      <c r="E464" s="27"/>
      <c r="F464" s="135"/>
      <c r="G464" s="27"/>
      <c r="H464" s="136"/>
      <c r="I464" s="136"/>
      <c r="J464" s="136"/>
      <c r="K464" s="136"/>
      <c r="L464" s="136"/>
      <c r="M464" s="136"/>
      <c r="N464" s="136"/>
      <c r="O464" s="136"/>
      <c r="P464" s="136"/>
      <c r="Q464" s="27"/>
      <c r="R464" s="136"/>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row>
    <row r="465" spans="1:44" ht="15.75" customHeight="1">
      <c r="A465" s="27"/>
      <c r="B465" s="27"/>
      <c r="C465" s="135"/>
      <c r="D465" s="27"/>
      <c r="E465" s="27"/>
      <c r="F465" s="135"/>
      <c r="G465" s="27"/>
      <c r="H465" s="136"/>
      <c r="I465" s="136"/>
      <c r="J465" s="136"/>
      <c r="K465" s="136"/>
      <c r="L465" s="136"/>
      <c r="M465" s="136"/>
      <c r="N465" s="136"/>
      <c r="O465" s="136"/>
      <c r="P465" s="136"/>
      <c r="Q465" s="27"/>
      <c r="R465" s="136"/>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row>
    <row r="466" spans="1:44" ht="15.75" customHeight="1">
      <c r="A466" s="27"/>
      <c r="B466" s="27"/>
      <c r="C466" s="135"/>
      <c r="D466" s="27"/>
      <c r="E466" s="27"/>
      <c r="F466" s="135"/>
      <c r="G466" s="27"/>
      <c r="H466" s="136"/>
      <c r="I466" s="136"/>
      <c r="J466" s="136"/>
      <c r="K466" s="136"/>
      <c r="L466" s="136"/>
      <c r="M466" s="136"/>
      <c r="N466" s="136"/>
      <c r="O466" s="136"/>
      <c r="P466" s="136"/>
      <c r="Q466" s="27"/>
      <c r="R466" s="136"/>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row>
    <row r="467" spans="1:44" ht="15.75" customHeight="1">
      <c r="A467" s="27"/>
      <c r="B467" s="27"/>
      <c r="C467" s="135"/>
      <c r="D467" s="27"/>
      <c r="E467" s="27"/>
      <c r="F467" s="135"/>
      <c r="G467" s="27"/>
      <c r="H467" s="136"/>
      <c r="I467" s="136"/>
      <c r="J467" s="136"/>
      <c r="K467" s="136"/>
      <c r="L467" s="136"/>
      <c r="M467" s="136"/>
      <c r="N467" s="136"/>
      <c r="O467" s="136"/>
      <c r="P467" s="136"/>
      <c r="Q467" s="27"/>
      <c r="R467" s="136"/>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row>
    <row r="468" spans="1:44" ht="15.75" customHeight="1">
      <c r="A468" s="27"/>
      <c r="B468" s="27"/>
      <c r="C468" s="135"/>
      <c r="D468" s="27"/>
      <c r="E468" s="27"/>
      <c r="F468" s="135"/>
      <c r="G468" s="27"/>
      <c r="H468" s="136"/>
      <c r="I468" s="136"/>
      <c r="J468" s="136"/>
      <c r="K468" s="136"/>
      <c r="L468" s="136"/>
      <c r="M468" s="136"/>
      <c r="N468" s="136"/>
      <c r="O468" s="136"/>
      <c r="P468" s="136"/>
      <c r="Q468" s="27"/>
      <c r="R468" s="136"/>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row>
    <row r="469" spans="1:44" ht="15.75" customHeight="1">
      <c r="A469" s="27"/>
      <c r="B469" s="27"/>
      <c r="C469" s="135"/>
      <c r="D469" s="27"/>
      <c r="E469" s="27"/>
      <c r="F469" s="135"/>
      <c r="G469" s="27"/>
      <c r="H469" s="136"/>
      <c r="I469" s="136"/>
      <c r="J469" s="136"/>
      <c r="K469" s="136"/>
      <c r="L469" s="136"/>
      <c r="M469" s="136"/>
      <c r="N469" s="136"/>
      <c r="O469" s="136"/>
      <c r="P469" s="136"/>
      <c r="Q469" s="27"/>
      <c r="R469" s="136"/>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row>
    <row r="470" spans="1:44" ht="15.75" customHeight="1">
      <c r="A470" s="27"/>
      <c r="B470" s="27"/>
      <c r="C470" s="135"/>
      <c r="D470" s="27"/>
      <c r="E470" s="27"/>
      <c r="F470" s="135"/>
      <c r="G470" s="27"/>
      <c r="H470" s="136"/>
      <c r="I470" s="136"/>
      <c r="J470" s="136"/>
      <c r="K470" s="136"/>
      <c r="L470" s="136"/>
      <c r="M470" s="136"/>
      <c r="N470" s="136"/>
      <c r="O470" s="136"/>
      <c r="P470" s="136"/>
      <c r="Q470" s="27"/>
      <c r="R470" s="136"/>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row>
    <row r="471" spans="1:44" ht="15.75" customHeight="1">
      <c r="A471" s="27"/>
      <c r="B471" s="27"/>
      <c r="C471" s="135"/>
      <c r="D471" s="27"/>
      <c r="E471" s="27"/>
      <c r="F471" s="135"/>
      <c r="G471" s="27"/>
      <c r="H471" s="136"/>
      <c r="I471" s="136"/>
      <c r="J471" s="136"/>
      <c r="K471" s="136"/>
      <c r="L471" s="136"/>
      <c r="M471" s="136"/>
      <c r="N471" s="136"/>
      <c r="O471" s="136"/>
      <c r="P471" s="136"/>
      <c r="Q471" s="27"/>
      <c r="R471" s="136"/>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row>
    <row r="472" spans="1:44" ht="15.75" customHeight="1">
      <c r="A472" s="27"/>
      <c r="B472" s="27"/>
      <c r="C472" s="135"/>
      <c r="D472" s="27"/>
      <c r="E472" s="27"/>
      <c r="F472" s="135"/>
      <c r="G472" s="27"/>
      <c r="H472" s="136"/>
      <c r="I472" s="136"/>
      <c r="J472" s="136"/>
      <c r="K472" s="136"/>
      <c r="L472" s="136"/>
      <c r="M472" s="136"/>
      <c r="N472" s="136"/>
      <c r="O472" s="136"/>
      <c r="P472" s="136"/>
      <c r="Q472" s="27"/>
      <c r="R472" s="136"/>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row>
    <row r="473" spans="1:44" ht="15.75" customHeight="1">
      <c r="A473" s="27"/>
      <c r="B473" s="27"/>
      <c r="C473" s="135"/>
      <c r="D473" s="27"/>
      <c r="E473" s="27"/>
      <c r="F473" s="135"/>
      <c r="G473" s="27"/>
      <c r="H473" s="136"/>
      <c r="I473" s="136"/>
      <c r="J473" s="136"/>
      <c r="K473" s="136"/>
      <c r="L473" s="136"/>
      <c r="M473" s="136"/>
      <c r="N473" s="136"/>
      <c r="O473" s="136"/>
      <c r="P473" s="136"/>
      <c r="Q473" s="27"/>
      <c r="R473" s="136"/>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row>
    <row r="474" spans="1:44" ht="15.75" customHeight="1">
      <c r="A474" s="27"/>
      <c r="B474" s="27"/>
      <c r="C474" s="135"/>
      <c r="D474" s="27"/>
      <c r="E474" s="27"/>
      <c r="F474" s="135"/>
      <c r="G474" s="27"/>
      <c r="H474" s="136"/>
      <c r="I474" s="136"/>
      <c r="J474" s="136"/>
      <c r="K474" s="136"/>
      <c r="L474" s="136"/>
      <c r="M474" s="136"/>
      <c r="N474" s="136"/>
      <c r="O474" s="136"/>
      <c r="P474" s="136"/>
      <c r="Q474" s="27"/>
      <c r="R474" s="136"/>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row>
    <row r="475" spans="1:44" ht="15.75" customHeight="1">
      <c r="A475" s="27"/>
      <c r="B475" s="27"/>
      <c r="C475" s="135"/>
      <c r="D475" s="27"/>
      <c r="E475" s="27"/>
      <c r="F475" s="135"/>
      <c r="G475" s="27"/>
      <c r="H475" s="136"/>
      <c r="I475" s="136"/>
      <c r="J475" s="136"/>
      <c r="K475" s="136"/>
      <c r="L475" s="136"/>
      <c r="M475" s="136"/>
      <c r="N475" s="136"/>
      <c r="O475" s="136"/>
      <c r="P475" s="136"/>
      <c r="Q475" s="27"/>
      <c r="R475" s="136"/>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row>
    <row r="476" spans="1:44" ht="15.75" customHeight="1">
      <c r="A476" s="27"/>
      <c r="B476" s="27"/>
      <c r="C476" s="135"/>
      <c r="D476" s="27"/>
      <c r="E476" s="27"/>
      <c r="F476" s="135"/>
      <c r="G476" s="27"/>
      <c r="H476" s="136"/>
      <c r="I476" s="136"/>
      <c r="J476" s="136"/>
      <c r="K476" s="136"/>
      <c r="L476" s="136"/>
      <c r="M476" s="136"/>
      <c r="N476" s="136"/>
      <c r="O476" s="136"/>
      <c r="P476" s="136"/>
      <c r="Q476" s="27"/>
      <c r="R476" s="136"/>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row>
    <row r="477" spans="1:44" ht="15.75" customHeight="1">
      <c r="A477" s="27"/>
      <c r="B477" s="27"/>
      <c r="C477" s="135"/>
      <c r="D477" s="27"/>
      <c r="E477" s="27"/>
      <c r="F477" s="135"/>
      <c r="G477" s="27"/>
      <c r="H477" s="136"/>
      <c r="I477" s="136"/>
      <c r="J477" s="136"/>
      <c r="K477" s="136"/>
      <c r="L477" s="136"/>
      <c r="M477" s="136"/>
      <c r="N477" s="136"/>
      <c r="O477" s="136"/>
      <c r="P477" s="136"/>
      <c r="Q477" s="27"/>
      <c r="R477" s="136"/>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row>
    <row r="478" spans="1:44" ht="15.75" customHeight="1">
      <c r="A478" s="27"/>
      <c r="B478" s="27"/>
      <c r="C478" s="135"/>
      <c r="D478" s="27"/>
      <c r="E478" s="27"/>
      <c r="F478" s="135"/>
      <c r="G478" s="27"/>
      <c r="H478" s="136"/>
      <c r="I478" s="136"/>
      <c r="J478" s="136"/>
      <c r="K478" s="136"/>
      <c r="L478" s="136"/>
      <c r="M478" s="136"/>
      <c r="N478" s="136"/>
      <c r="O478" s="136"/>
      <c r="P478" s="136"/>
      <c r="Q478" s="27"/>
      <c r="R478" s="136"/>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row>
    <row r="479" spans="1:44" ht="15.75" customHeight="1">
      <c r="A479" s="27"/>
      <c r="B479" s="27"/>
      <c r="C479" s="135"/>
      <c r="D479" s="27"/>
      <c r="E479" s="27"/>
      <c r="F479" s="135"/>
      <c r="G479" s="27"/>
      <c r="H479" s="136"/>
      <c r="I479" s="136"/>
      <c r="J479" s="136"/>
      <c r="K479" s="136"/>
      <c r="L479" s="136"/>
      <c r="M479" s="136"/>
      <c r="N479" s="136"/>
      <c r="O479" s="136"/>
      <c r="P479" s="136"/>
      <c r="Q479" s="27"/>
      <c r="R479" s="136"/>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row>
    <row r="480" spans="1:44" ht="15.75" customHeight="1">
      <c r="A480" s="27"/>
      <c r="B480" s="27"/>
      <c r="C480" s="135"/>
      <c r="D480" s="27"/>
      <c r="E480" s="27"/>
      <c r="F480" s="135"/>
      <c r="G480" s="27"/>
      <c r="H480" s="136"/>
      <c r="I480" s="136"/>
      <c r="J480" s="136"/>
      <c r="K480" s="136"/>
      <c r="L480" s="136"/>
      <c r="M480" s="136"/>
      <c r="N480" s="136"/>
      <c r="O480" s="136"/>
      <c r="P480" s="136"/>
      <c r="Q480" s="27"/>
      <c r="R480" s="136"/>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row>
    <row r="481" spans="1:44" ht="15.75" customHeight="1">
      <c r="A481" s="27"/>
      <c r="B481" s="27"/>
      <c r="C481" s="135"/>
      <c r="D481" s="27"/>
      <c r="E481" s="27"/>
      <c r="F481" s="135"/>
      <c r="G481" s="27"/>
      <c r="H481" s="136"/>
      <c r="I481" s="136"/>
      <c r="J481" s="136"/>
      <c r="K481" s="136"/>
      <c r="L481" s="136"/>
      <c r="M481" s="136"/>
      <c r="N481" s="136"/>
      <c r="O481" s="136"/>
      <c r="P481" s="136"/>
      <c r="Q481" s="27"/>
      <c r="R481" s="136"/>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row>
    <row r="482" spans="1:44" ht="15.75" customHeight="1">
      <c r="A482" s="27"/>
      <c r="B482" s="27"/>
      <c r="C482" s="135"/>
      <c r="D482" s="27"/>
      <c r="E482" s="27"/>
      <c r="F482" s="135"/>
      <c r="G482" s="27"/>
      <c r="H482" s="136"/>
      <c r="I482" s="136"/>
      <c r="J482" s="136"/>
      <c r="K482" s="136"/>
      <c r="L482" s="136"/>
      <c r="M482" s="136"/>
      <c r="N482" s="136"/>
      <c r="O482" s="136"/>
      <c r="P482" s="136"/>
      <c r="Q482" s="27"/>
      <c r="R482" s="136"/>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row>
    <row r="483" spans="1:44" ht="15.75" customHeight="1">
      <c r="A483" s="27"/>
      <c r="B483" s="27"/>
      <c r="C483" s="135"/>
      <c r="D483" s="27"/>
      <c r="E483" s="27"/>
      <c r="F483" s="135"/>
      <c r="G483" s="27"/>
      <c r="H483" s="136"/>
      <c r="I483" s="136"/>
      <c r="J483" s="136"/>
      <c r="K483" s="136"/>
      <c r="L483" s="136"/>
      <c r="M483" s="136"/>
      <c r="N483" s="136"/>
      <c r="O483" s="136"/>
      <c r="P483" s="136"/>
      <c r="Q483" s="27"/>
      <c r="R483" s="136"/>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row>
    <row r="484" spans="1:44" ht="15.75" customHeight="1">
      <c r="A484" s="27"/>
      <c r="B484" s="27"/>
      <c r="C484" s="135"/>
      <c r="D484" s="27"/>
      <c r="E484" s="27"/>
      <c r="F484" s="135"/>
      <c r="G484" s="27"/>
      <c r="H484" s="136"/>
      <c r="I484" s="136"/>
      <c r="J484" s="136"/>
      <c r="K484" s="136"/>
      <c r="L484" s="136"/>
      <c r="M484" s="136"/>
      <c r="N484" s="136"/>
      <c r="O484" s="136"/>
      <c r="P484" s="136"/>
      <c r="Q484" s="27"/>
      <c r="R484" s="136"/>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row>
    <row r="485" spans="1:44" ht="15.75" customHeight="1">
      <c r="A485" s="27"/>
      <c r="B485" s="27"/>
      <c r="C485" s="135"/>
      <c r="D485" s="27"/>
      <c r="E485" s="27"/>
      <c r="F485" s="135"/>
      <c r="G485" s="27"/>
      <c r="H485" s="136"/>
      <c r="I485" s="136"/>
      <c r="J485" s="136"/>
      <c r="K485" s="136"/>
      <c r="L485" s="136"/>
      <c r="M485" s="136"/>
      <c r="N485" s="136"/>
      <c r="O485" s="136"/>
      <c r="P485" s="136"/>
      <c r="Q485" s="27"/>
      <c r="R485" s="136"/>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row>
    <row r="486" spans="1:44" ht="15.75" customHeight="1">
      <c r="A486" s="27"/>
      <c r="B486" s="27"/>
      <c r="C486" s="135"/>
      <c r="D486" s="27"/>
      <c r="E486" s="27"/>
      <c r="F486" s="135"/>
      <c r="G486" s="27"/>
      <c r="H486" s="136"/>
      <c r="I486" s="136"/>
      <c r="J486" s="136"/>
      <c r="K486" s="136"/>
      <c r="L486" s="136"/>
      <c r="M486" s="136"/>
      <c r="N486" s="136"/>
      <c r="O486" s="136"/>
      <c r="P486" s="136"/>
      <c r="Q486" s="27"/>
      <c r="R486" s="136"/>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row>
    <row r="487" spans="1:44" ht="15.75" customHeight="1">
      <c r="A487" s="27"/>
      <c r="B487" s="27"/>
      <c r="C487" s="135"/>
      <c r="D487" s="27"/>
      <c r="E487" s="27"/>
      <c r="F487" s="135"/>
      <c r="G487" s="27"/>
      <c r="H487" s="136"/>
      <c r="I487" s="136"/>
      <c r="J487" s="136"/>
      <c r="K487" s="136"/>
      <c r="L487" s="136"/>
      <c r="M487" s="136"/>
      <c r="N487" s="136"/>
      <c r="O487" s="136"/>
      <c r="P487" s="136"/>
      <c r="Q487" s="27"/>
      <c r="R487" s="136"/>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row>
    <row r="488" spans="1:44" ht="15.75" customHeight="1">
      <c r="A488" s="27"/>
      <c r="B488" s="27"/>
      <c r="C488" s="135"/>
      <c r="D488" s="27"/>
      <c r="E488" s="27"/>
      <c r="F488" s="135"/>
      <c r="G488" s="27"/>
      <c r="H488" s="136"/>
      <c r="I488" s="136"/>
      <c r="J488" s="136"/>
      <c r="K488" s="136"/>
      <c r="L488" s="136"/>
      <c r="M488" s="136"/>
      <c r="N488" s="136"/>
      <c r="O488" s="136"/>
      <c r="P488" s="136"/>
      <c r="Q488" s="27"/>
      <c r="R488" s="136"/>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row>
    <row r="489" spans="1:44" ht="15.75" customHeight="1">
      <c r="A489" s="27"/>
      <c r="B489" s="27"/>
      <c r="C489" s="135"/>
      <c r="D489" s="27"/>
      <c r="E489" s="27"/>
      <c r="F489" s="135"/>
      <c r="G489" s="27"/>
      <c r="H489" s="136"/>
      <c r="I489" s="136"/>
      <c r="J489" s="136"/>
      <c r="K489" s="136"/>
      <c r="L489" s="136"/>
      <c r="M489" s="136"/>
      <c r="N489" s="136"/>
      <c r="O489" s="136"/>
      <c r="P489" s="136"/>
      <c r="Q489" s="27"/>
      <c r="R489" s="136"/>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row>
    <row r="490" spans="1:44" ht="15.75" customHeight="1">
      <c r="A490" s="27"/>
      <c r="B490" s="27"/>
      <c r="C490" s="135"/>
      <c r="D490" s="27"/>
      <c r="E490" s="27"/>
      <c r="F490" s="135"/>
      <c r="G490" s="27"/>
      <c r="H490" s="136"/>
      <c r="I490" s="136"/>
      <c r="J490" s="136"/>
      <c r="K490" s="136"/>
      <c r="L490" s="136"/>
      <c r="M490" s="136"/>
      <c r="N490" s="136"/>
      <c r="O490" s="136"/>
      <c r="P490" s="136"/>
      <c r="Q490" s="27"/>
      <c r="R490" s="136"/>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row>
    <row r="491" spans="1:44" ht="15.75" customHeight="1">
      <c r="A491" s="27"/>
      <c r="B491" s="27"/>
      <c r="C491" s="135"/>
      <c r="D491" s="27"/>
      <c r="E491" s="27"/>
      <c r="F491" s="135"/>
      <c r="G491" s="27"/>
      <c r="H491" s="136"/>
      <c r="I491" s="136"/>
      <c r="J491" s="136"/>
      <c r="K491" s="136"/>
      <c r="L491" s="136"/>
      <c r="M491" s="136"/>
      <c r="N491" s="136"/>
      <c r="O491" s="136"/>
      <c r="P491" s="136"/>
      <c r="Q491" s="27"/>
      <c r="R491" s="136"/>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row>
    <row r="492" spans="1:44" ht="15.75" customHeight="1">
      <c r="A492" s="27"/>
      <c r="B492" s="27"/>
      <c r="C492" s="135"/>
      <c r="D492" s="27"/>
      <c r="E492" s="27"/>
      <c r="F492" s="135"/>
      <c r="G492" s="27"/>
      <c r="H492" s="136"/>
      <c r="I492" s="136"/>
      <c r="J492" s="136"/>
      <c r="K492" s="136"/>
      <c r="L492" s="136"/>
      <c r="M492" s="136"/>
      <c r="N492" s="136"/>
      <c r="O492" s="136"/>
      <c r="P492" s="136"/>
      <c r="Q492" s="27"/>
      <c r="R492" s="136"/>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row>
    <row r="493" spans="1:44" ht="15.75" customHeight="1">
      <c r="A493" s="27"/>
      <c r="B493" s="27"/>
      <c r="C493" s="135"/>
      <c r="D493" s="27"/>
      <c r="E493" s="27"/>
      <c r="F493" s="135"/>
      <c r="G493" s="27"/>
      <c r="H493" s="136"/>
      <c r="I493" s="136"/>
      <c r="J493" s="136"/>
      <c r="K493" s="136"/>
      <c r="L493" s="136"/>
      <c r="M493" s="136"/>
      <c r="N493" s="136"/>
      <c r="O493" s="136"/>
      <c r="P493" s="136"/>
      <c r="Q493" s="27"/>
      <c r="R493" s="136"/>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row>
    <row r="494" spans="1:44" ht="15.75" customHeight="1">
      <c r="A494" s="27"/>
      <c r="B494" s="27"/>
      <c r="C494" s="135"/>
      <c r="D494" s="27"/>
      <c r="E494" s="27"/>
      <c r="F494" s="135"/>
      <c r="G494" s="27"/>
      <c r="H494" s="136"/>
      <c r="I494" s="136"/>
      <c r="J494" s="136"/>
      <c r="K494" s="136"/>
      <c r="L494" s="136"/>
      <c r="M494" s="136"/>
      <c r="N494" s="136"/>
      <c r="O494" s="136"/>
      <c r="P494" s="136"/>
      <c r="Q494" s="27"/>
      <c r="R494" s="136"/>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row>
    <row r="495" spans="1:44" ht="15.75" customHeight="1">
      <c r="A495" s="27"/>
      <c r="B495" s="27"/>
      <c r="C495" s="135"/>
      <c r="D495" s="27"/>
      <c r="E495" s="27"/>
      <c r="F495" s="135"/>
      <c r="G495" s="27"/>
      <c r="H495" s="136"/>
      <c r="I495" s="136"/>
      <c r="J495" s="136"/>
      <c r="K495" s="136"/>
      <c r="L495" s="136"/>
      <c r="M495" s="136"/>
      <c r="N495" s="136"/>
      <c r="O495" s="136"/>
      <c r="P495" s="136"/>
      <c r="Q495" s="27"/>
      <c r="R495" s="136"/>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row>
    <row r="496" spans="1:44" ht="15.75" customHeight="1">
      <c r="A496" s="27"/>
      <c r="B496" s="27"/>
      <c r="C496" s="135"/>
      <c r="D496" s="27"/>
      <c r="E496" s="27"/>
      <c r="F496" s="135"/>
      <c r="G496" s="27"/>
      <c r="H496" s="136"/>
      <c r="I496" s="136"/>
      <c r="J496" s="136"/>
      <c r="K496" s="136"/>
      <c r="L496" s="136"/>
      <c r="M496" s="136"/>
      <c r="N496" s="136"/>
      <c r="O496" s="136"/>
      <c r="P496" s="136"/>
      <c r="Q496" s="27"/>
      <c r="R496" s="136"/>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row>
    <row r="497" spans="1:44" ht="15.75" customHeight="1">
      <c r="A497" s="27"/>
      <c r="B497" s="27"/>
      <c r="C497" s="135"/>
      <c r="D497" s="27"/>
      <c r="E497" s="27"/>
      <c r="F497" s="135"/>
      <c r="G497" s="27"/>
      <c r="H497" s="136"/>
      <c r="I497" s="136"/>
      <c r="J497" s="136"/>
      <c r="K497" s="136"/>
      <c r="L497" s="136"/>
      <c r="M497" s="136"/>
      <c r="N497" s="136"/>
      <c r="O497" s="136"/>
      <c r="P497" s="136"/>
      <c r="Q497" s="27"/>
      <c r="R497" s="136"/>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row>
    <row r="498" spans="1:44" ht="15.75" customHeight="1">
      <c r="A498" s="27"/>
      <c r="B498" s="27"/>
      <c r="C498" s="135"/>
      <c r="D498" s="27"/>
      <c r="E498" s="27"/>
      <c r="F498" s="135"/>
      <c r="G498" s="27"/>
      <c r="H498" s="136"/>
      <c r="I498" s="136"/>
      <c r="J498" s="136"/>
      <c r="K498" s="136"/>
      <c r="L498" s="136"/>
      <c r="M498" s="136"/>
      <c r="N498" s="136"/>
      <c r="O498" s="136"/>
      <c r="P498" s="136"/>
      <c r="Q498" s="27"/>
      <c r="R498" s="136"/>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row>
    <row r="499" spans="1:44" ht="15.75" customHeight="1">
      <c r="A499" s="27"/>
      <c r="B499" s="27"/>
      <c r="C499" s="135"/>
      <c r="D499" s="27"/>
      <c r="E499" s="27"/>
      <c r="F499" s="135"/>
      <c r="G499" s="27"/>
      <c r="H499" s="136"/>
      <c r="I499" s="136"/>
      <c r="J499" s="136"/>
      <c r="K499" s="136"/>
      <c r="L499" s="136"/>
      <c r="M499" s="136"/>
      <c r="N499" s="136"/>
      <c r="O499" s="136"/>
      <c r="P499" s="136"/>
      <c r="Q499" s="27"/>
      <c r="R499" s="136"/>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row>
    <row r="500" spans="1:44" ht="15.75" customHeight="1">
      <c r="A500" s="27"/>
      <c r="B500" s="27"/>
      <c r="C500" s="135"/>
      <c r="D500" s="27"/>
      <c r="E500" s="27"/>
      <c r="F500" s="135"/>
      <c r="G500" s="27"/>
      <c r="H500" s="136"/>
      <c r="I500" s="136"/>
      <c r="J500" s="136"/>
      <c r="K500" s="136"/>
      <c r="L500" s="136"/>
      <c r="M500" s="136"/>
      <c r="N500" s="136"/>
      <c r="O500" s="136"/>
      <c r="P500" s="136"/>
      <c r="Q500" s="27"/>
      <c r="R500" s="136"/>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row>
    <row r="501" spans="1:44" ht="15.75" customHeight="1">
      <c r="A501" s="27"/>
      <c r="B501" s="27"/>
      <c r="C501" s="135"/>
      <c r="D501" s="27"/>
      <c r="E501" s="27"/>
      <c r="F501" s="135"/>
      <c r="G501" s="27"/>
      <c r="H501" s="136"/>
      <c r="I501" s="136"/>
      <c r="J501" s="136"/>
      <c r="K501" s="136"/>
      <c r="L501" s="136"/>
      <c r="M501" s="136"/>
      <c r="N501" s="136"/>
      <c r="O501" s="136"/>
      <c r="P501" s="136"/>
      <c r="Q501" s="27"/>
      <c r="R501" s="136"/>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row>
    <row r="502" spans="1:44" ht="15.75" customHeight="1">
      <c r="A502" s="27"/>
      <c r="B502" s="27"/>
      <c r="C502" s="135"/>
      <c r="D502" s="27"/>
      <c r="E502" s="27"/>
      <c r="F502" s="135"/>
      <c r="G502" s="27"/>
      <c r="H502" s="136"/>
      <c r="I502" s="136"/>
      <c r="J502" s="136"/>
      <c r="K502" s="136"/>
      <c r="L502" s="136"/>
      <c r="M502" s="136"/>
      <c r="N502" s="136"/>
      <c r="O502" s="136"/>
      <c r="P502" s="136"/>
      <c r="Q502" s="27"/>
      <c r="R502" s="136"/>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row>
    <row r="503" spans="1:44" ht="15.75" customHeight="1">
      <c r="A503" s="27"/>
      <c r="B503" s="27"/>
      <c r="C503" s="135"/>
      <c r="D503" s="27"/>
      <c r="E503" s="27"/>
      <c r="F503" s="135"/>
      <c r="G503" s="27"/>
      <c r="H503" s="136"/>
      <c r="I503" s="136"/>
      <c r="J503" s="136"/>
      <c r="K503" s="136"/>
      <c r="L503" s="136"/>
      <c r="M503" s="136"/>
      <c r="N503" s="136"/>
      <c r="O503" s="136"/>
      <c r="P503" s="136"/>
      <c r="Q503" s="27"/>
      <c r="R503" s="136"/>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row>
    <row r="504" spans="1:44" ht="15.75" customHeight="1">
      <c r="A504" s="27"/>
      <c r="B504" s="27"/>
      <c r="C504" s="135"/>
      <c r="D504" s="27"/>
      <c r="E504" s="27"/>
      <c r="F504" s="135"/>
      <c r="G504" s="27"/>
      <c r="H504" s="136"/>
      <c r="I504" s="136"/>
      <c r="J504" s="136"/>
      <c r="K504" s="136"/>
      <c r="L504" s="136"/>
      <c r="M504" s="136"/>
      <c r="N504" s="136"/>
      <c r="O504" s="136"/>
      <c r="P504" s="136"/>
      <c r="Q504" s="27"/>
      <c r="R504" s="136"/>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row>
    <row r="505" spans="1:44" ht="15.75" customHeight="1">
      <c r="A505" s="27"/>
      <c r="B505" s="27"/>
      <c r="C505" s="135"/>
      <c r="D505" s="27"/>
      <c r="E505" s="27"/>
      <c r="F505" s="135"/>
      <c r="G505" s="27"/>
      <c r="H505" s="136"/>
      <c r="I505" s="136"/>
      <c r="J505" s="136"/>
      <c r="K505" s="136"/>
      <c r="L505" s="136"/>
      <c r="M505" s="136"/>
      <c r="N505" s="136"/>
      <c r="O505" s="136"/>
      <c r="P505" s="136"/>
      <c r="Q505" s="27"/>
      <c r="R505" s="136"/>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row>
    <row r="506" spans="1:44" ht="15.75" customHeight="1">
      <c r="A506" s="27"/>
      <c r="B506" s="27"/>
      <c r="C506" s="135"/>
      <c r="D506" s="27"/>
      <c r="E506" s="27"/>
      <c r="F506" s="135"/>
      <c r="G506" s="27"/>
      <c r="H506" s="136"/>
      <c r="I506" s="136"/>
      <c r="J506" s="136"/>
      <c r="K506" s="136"/>
      <c r="L506" s="136"/>
      <c r="M506" s="136"/>
      <c r="N506" s="136"/>
      <c r="O506" s="136"/>
      <c r="P506" s="136"/>
      <c r="Q506" s="27"/>
      <c r="R506" s="136"/>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row>
    <row r="507" spans="1:44" ht="15.75" customHeight="1">
      <c r="A507" s="27"/>
      <c r="B507" s="27"/>
      <c r="C507" s="135"/>
      <c r="D507" s="27"/>
      <c r="E507" s="27"/>
      <c r="F507" s="135"/>
      <c r="G507" s="27"/>
      <c r="H507" s="136"/>
      <c r="I507" s="136"/>
      <c r="J507" s="136"/>
      <c r="K507" s="136"/>
      <c r="L507" s="136"/>
      <c r="M507" s="136"/>
      <c r="N507" s="136"/>
      <c r="O507" s="136"/>
      <c r="P507" s="136"/>
      <c r="Q507" s="27"/>
      <c r="R507" s="136"/>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row>
    <row r="508" spans="1:44" ht="15.75" customHeight="1">
      <c r="A508" s="27"/>
      <c r="B508" s="27"/>
      <c r="C508" s="135"/>
      <c r="D508" s="27"/>
      <c r="E508" s="27"/>
      <c r="F508" s="135"/>
      <c r="G508" s="27"/>
      <c r="H508" s="136"/>
      <c r="I508" s="136"/>
      <c r="J508" s="136"/>
      <c r="K508" s="136"/>
      <c r="L508" s="136"/>
      <c r="M508" s="136"/>
      <c r="N508" s="136"/>
      <c r="O508" s="136"/>
      <c r="P508" s="136"/>
      <c r="Q508" s="27"/>
      <c r="R508" s="136"/>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row>
    <row r="509" spans="1:44" ht="15.75" customHeight="1">
      <c r="A509" s="27"/>
      <c r="B509" s="27"/>
      <c r="C509" s="135"/>
      <c r="D509" s="27"/>
      <c r="E509" s="27"/>
      <c r="F509" s="135"/>
      <c r="G509" s="27"/>
      <c r="H509" s="136"/>
      <c r="I509" s="136"/>
      <c r="J509" s="136"/>
      <c r="K509" s="136"/>
      <c r="L509" s="136"/>
      <c r="M509" s="136"/>
      <c r="N509" s="136"/>
      <c r="O509" s="136"/>
      <c r="P509" s="136"/>
      <c r="Q509" s="27"/>
      <c r="R509" s="136"/>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row>
    <row r="510" spans="1:44" ht="15.75" customHeight="1">
      <c r="A510" s="27"/>
      <c r="B510" s="27"/>
      <c r="C510" s="135"/>
      <c r="D510" s="27"/>
      <c r="E510" s="27"/>
      <c r="F510" s="135"/>
      <c r="G510" s="27"/>
      <c r="H510" s="136"/>
      <c r="I510" s="136"/>
      <c r="J510" s="136"/>
      <c r="K510" s="136"/>
      <c r="L510" s="136"/>
      <c r="M510" s="136"/>
      <c r="N510" s="136"/>
      <c r="O510" s="136"/>
      <c r="P510" s="136"/>
      <c r="Q510" s="27"/>
      <c r="R510" s="136"/>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row>
    <row r="511" spans="1:44" ht="15.75" customHeight="1">
      <c r="A511" s="27"/>
      <c r="B511" s="27"/>
      <c r="C511" s="135"/>
      <c r="D511" s="27"/>
      <c r="E511" s="27"/>
      <c r="F511" s="135"/>
      <c r="G511" s="27"/>
      <c r="H511" s="136"/>
      <c r="I511" s="136"/>
      <c r="J511" s="136"/>
      <c r="K511" s="136"/>
      <c r="L511" s="136"/>
      <c r="M511" s="136"/>
      <c r="N511" s="136"/>
      <c r="O511" s="136"/>
      <c r="P511" s="136"/>
      <c r="Q511" s="27"/>
      <c r="R511" s="136"/>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row>
    <row r="512" spans="1:44" ht="15.75" customHeight="1">
      <c r="A512" s="27"/>
      <c r="B512" s="27"/>
      <c r="C512" s="135"/>
      <c r="D512" s="27"/>
      <c r="E512" s="27"/>
      <c r="F512" s="135"/>
      <c r="G512" s="27"/>
      <c r="H512" s="136"/>
      <c r="I512" s="136"/>
      <c r="J512" s="136"/>
      <c r="K512" s="136"/>
      <c r="L512" s="136"/>
      <c r="M512" s="136"/>
      <c r="N512" s="136"/>
      <c r="O512" s="136"/>
      <c r="P512" s="136"/>
      <c r="Q512" s="27"/>
      <c r="R512" s="136"/>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row>
    <row r="513" spans="1:44" ht="15.75" customHeight="1">
      <c r="A513" s="27"/>
      <c r="B513" s="27"/>
      <c r="C513" s="135"/>
      <c r="D513" s="27"/>
      <c r="E513" s="27"/>
      <c r="F513" s="135"/>
      <c r="G513" s="27"/>
      <c r="H513" s="136"/>
      <c r="I513" s="136"/>
      <c r="J513" s="136"/>
      <c r="K513" s="136"/>
      <c r="L513" s="136"/>
      <c r="M513" s="136"/>
      <c r="N513" s="136"/>
      <c r="O513" s="136"/>
      <c r="P513" s="136"/>
      <c r="Q513" s="27"/>
      <c r="R513" s="136"/>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row>
    <row r="514" spans="1:44" ht="15.75" customHeight="1">
      <c r="A514" s="27"/>
      <c r="B514" s="27"/>
      <c r="C514" s="135"/>
      <c r="D514" s="27"/>
      <c r="E514" s="27"/>
      <c r="F514" s="135"/>
      <c r="G514" s="27"/>
      <c r="H514" s="136"/>
      <c r="I514" s="136"/>
      <c r="J514" s="136"/>
      <c r="K514" s="136"/>
      <c r="L514" s="136"/>
      <c r="M514" s="136"/>
      <c r="N514" s="136"/>
      <c r="O514" s="136"/>
      <c r="P514" s="136"/>
      <c r="Q514" s="27"/>
      <c r="R514" s="136"/>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row>
    <row r="515" spans="1:44" ht="15.75" customHeight="1">
      <c r="A515" s="27"/>
      <c r="B515" s="27"/>
      <c r="C515" s="135"/>
      <c r="D515" s="27"/>
      <c r="E515" s="27"/>
      <c r="F515" s="135"/>
      <c r="G515" s="27"/>
      <c r="H515" s="136"/>
      <c r="I515" s="136"/>
      <c r="J515" s="136"/>
      <c r="K515" s="136"/>
      <c r="L515" s="136"/>
      <c r="M515" s="136"/>
      <c r="N515" s="136"/>
      <c r="O515" s="136"/>
      <c r="P515" s="136"/>
      <c r="Q515" s="27"/>
      <c r="R515" s="136"/>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row>
    <row r="516" spans="1:44" ht="15.75" customHeight="1">
      <c r="A516" s="27"/>
      <c r="B516" s="27"/>
      <c r="C516" s="135"/>
      <c r="D516" s="27"/>
      <c r="E516" s="27"/>
      <c r="F516" s="135"/>
      <c r="G516" s="27"/>
      <c r="H516" s="136"/>
      <c r="I516" s="136"/>
      <c r="J516" s="136"/>
      <c r="K516" s="136"/>
      <c r="L516" s="136"/>
      <c r="M516" s="136"/>
      <c r="N516" s="136"/>
      <c r="O516" s="136"/>
      <c r="P516" s="136"/>
      <c r="Q516" s="27"/>
      <c r="R516" s="136"/>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row>
    <row r="517" spans="1:44" ht="15.75" customHeight="1">
      <c r="A517" s="27"/>
      <c r="B517" s="27"/>
      <c r="C517" s="135"/>
      <c r="D517" s="27"/>
      <c r="E517" s="27"/>
      <c r="F517" s="135"/>
      <c r="G517" s="27"/>
      <c r="H517" s="136"/>
      <c r="I517" s="136"/>
      <c r="J517" s="136"/>
      <c r="K517" s="136"/>
      <c r="L517" s="136"/>
      <c r="M517" s="136"/>
      <c r="N517" s="136"/>
      <c r="O517" s="136"/>
      <c r="P517" s="136"/>
      <c r="Q517" s="27"/>
      <c r="R517" s="136"/>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row>
    <row r="518" spans="1:44" ht="15.75" customHeight="1">
      <c r="A518" s="27"/>
      <c r="B518" s="27"/>
      <c r="C518" s="135"/>
      <c r="D518" s="27"/>
      <c r="E518" s="27"/>
      <c r="F518" s="135"/>
      <c r="G518" s="27"/>
      <c r="H518" s="136"/>
      <c r="I518" s="136"/>
      <c r="J518" s="136"/>
      <c r="K518" s="136"/>
      <c r="L518" s="136"/>
      <c r="M518" s="136"/>
      <c r="N518" s="136"/>
      <c r="O518" s="136"/>
      <c r="P518" s="136"/>
      <c r="Q518" s="27"/>
      <c r="R518" s="136"/>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row>
    <row r="519" spans="1:44" ht="15.75" customHeight="1">
      <c r="A519" s="27"/>
      <c r="B519" s="27"/>
      <c r="C519" s="135"/>
      <c r="D519" s="27"/>
      <c r="E519" s="27"/>
      <c r="F519" s="135"/>
      <c r="G519" s="27"/>
      <c r="H519" s="136"/>
      <c r="I519" s="136"/>
      <c r="J519" s="136"/>
      <c r="K519" s="136"/>
      <c r="L519" s="136"/>
      <c r="M519" s="136"/>
      <c r="N519" s="136"/>
      <c r="O519" s="136"/>
      <c r="P519" s="136"/>
      <c r="Q519" s="27"/>
      <c r="R519" s="136"/>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row>
    <row r="520" spans="1:44" ht="15.75" customHeight="1">
      <c r="A520" s="27"/>
      <c r="B520" s="27"/>
      <c r="C520" s="135"/>
      <c r="D520" s="27"/>
      <c r="E520" s="27"/>
      <c r="F520" s="135"/>
      <c r="G520" s="27"/>
      <c r="H520" s="136"/>
      <c r="I520" s="136"/>
      <c r="J520" s="136"/>
      <c r="K520" s="136"/>
      <c r="L520" s="136"/>
      <c r="M520" s="136"/>
      <c r="N520" s="136"/>
      <c r="O520" s="136"/>
      <c r="P520" s="136"/>
      <c r="Q520" s="27"/>
      <c r="R520" s="136"/>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row>
    <row r="521" spans="1:44" ht="15.75" customHeight="1">
      <c r="A521" s="27"/>
      <c r="B521" s="27"/>
      <c r="C521" s="135"/>
      <c r="D521" s="27"/>
      <c r="E521" s="27"/>
      <c r="F521" s="135"/>
      <c r="G521" s="27"/>
      <c r="H521" s="136"/>
      <c r="I521" s="136"/>
      <c r="J521" s="136"/>
      <c r="K521" s="136"/>
      <c r="L521" s="136"/>
      <c r="M521" s="136"/>
      <c r="N521" s="136"/>
      <c r="O521" s="136"/>
      <c r="P521" s="136"/>
      <c r="Q521" s="27"/>
      <c r="R521" s="136"/>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row>
    <row r="522" spans="1:44" ht="15.75" customHeight="1">
      <c r="A522" s="27"/>
      <c r="B522" s="27"/>
      <c r="C522" s="135"/>
      <c r="D522" s="27"/>
      <c r="E522" s="27"/>
      <c r="F522" s="135"/>
      <c r="G522" s="27"/>
      <c r="H522" s="136"/>
      <c r="I522" s="136"/>
      <c r="J522" s="136"/>
      <c r="K522" s="136"/>
      <c r="L522" s="136"/>
      <c r="M522" s="136"/>
      <c r="N522" s="136"/>
      <c r="O522" s="136"/>
      <c r="P522" s="136"/>
      <c r="Q522" s="27"/>
      <c r="R522" s="136"/>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row>
    <row r="523" spans="1:44" ht="15.75" customHeight="1">
      <c r="A523" s="27"/>
      <c r="B523" s="27"/>
      <c r="C523" s="135"/>
      <c r="D523" s="27"/>
      <c r="E523" s="27"/>
      <c r="F523" s="135"/>
      <c r="G523" s="27"/>
      <c r="H523" s="136"/>
      <c r="I523" s="136"/>
      <c r="J523" s="136"/>
      <c r="K523" s="136"/>
      <c r="L523" s="136"/>
      <c r="M523" s="136"/>
      <c r="N523" s="136"/>
      <c r="O523" s="136"/>
      <c r="P523" s="136"/>
      <c r="Q523" s="27"/>
      <c r="R523" s="136"/>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row>
    <row r="524" spans="1:44" ht="15.75" customHeight="1">
      <c r="A524" s="27"/>
      <c r="B524" s="27"/>
      <c r="C524" s="135"/>
      <c r="D524" s="27"/>
      <c r="E524" s="27"/>
      <c r="F524" s="135"/>
      <c r="G524" s="27"/>
      <c r="H524" s="136"/>
      <c r="I524" s="136"/>
      <c r="J524" s="136"/>
      <c r="K524" s="136"/>
      <c r="L524" s="136"/>
      <c r="M524" s="136"/>
      <c r="N524" s="136"/>
      <c r="O524" s="136"/>
      <c r="P524" s="136"/>
      <c r="Q524" s="27"/>
      <c r="R524" s="136"/>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row>
    <row r="525" spans="1:44" ht="15.75" customHeight="1">
      <c r="A525" s="27"/>
      <c r="B525" s="27"/>
      <c r="C525" s="135"/>
      <c r="D525" s="27"/>
      <c r="E525" s="27"/>
      <c r="F525" s="135"/>
      <c r="G525" s="27"/>
      <c r="H525" s="136"/>
      <c r="I525" s="136"/>
      <c r="J525" s="136"/>
      <c r="K525" s="136"/>
      <c r="L525" s="136"/>
      <c r="M525" s="136"/>
      <c r="N525" s="136"/>
      <c r="O525" s="136"/>
      <c r="P525" s="136"/>
      <c r="Q525" s="27"/>
      <c r="R525" s="136"/>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row>
    <row r="526" spans="1:44" ht="15.75" customHeight="1">
      <c r="A526" s="27"/>
      <c r="B526" s="27"/>
      <c r="C526" s="135"/>
      <c r="D526" s="27"/>
      <c r="E526" s="27"/>
      <c r="F526" s="135"/>
      <c r="G526" s="27"/>
      <c r="H526" s="136"/>
      <c r="I526" s="136"/>
      <c r="J526" s="136"/>
      <c r="K526" s="136"/>
      <c r="L526" s="136"/>
      <c r="M526" s="136"/>
      <c r="N526" s="136"/>
      <c r="O526" s="136"/>
      <c r="P526" s="136"/>
      <c r="Q526" s="27"/>
      <c r="R526" s="136"/>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row>
    <row r="527" spans="1:44" ht="15.75" customHeight="1">
      <c r="A527" s="27"/>
      <c r="B527" s="27"/>
      <c r="C527" s="135"/>
      <c r="D527" s="27"/>
      <c r="E527" s="27"/>
      <c r="F527" s="135"/>
      <c r="G527" s="27"/>
      <c r="H527" s="136"/>
      <c r="I527" s="136"/>
      <c r="J527" s="136"/>
      <c r="K527" s="136"/>
      <c r="L527" s="136"/>
      <c r="M527" s="136"/>
      <c r="N527" s="136"/>
      <c r="O527" s="136"/>
      <c r="P527" s="136"/>
      <c r="Q527" s="27"/>
      <c r="R527" s="136"/>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row>
    <row r="528" spans="1:44" ht="15.75" customHeight="1">
      <c r="A528" s="27"/>
      <c r="B528" s="27"/>
      <c r="C528" s="135"/>
      <c r="D528" s="27"/>
      <c r="E528" s="27"/>
      <c r="F528" s="135"/>
      <c r="G528" s="27"/>
      <c r="H528" s="136"/>
      <c r="I528" s="136"/>
      <c r="J528" s="136"/>
      <c r="K528" s="136"/>
      <c r="L528" s="136"/>
      <c r="M528" s="136"/>
      <c r="N528" s="136"/>
      <c r="O528" s="136"/>
      <c r="P528" s="136"/>
      <c r="Q528" s="27"/>
      <c r="R528" s="136"/>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row>
    <row r="529" spans="1:44" ht="15.75" customHeight="1">
      <c r="A529" s="27"/>
      <c r="B529" s="27"/>
      <c r="C529" s="135"/>
      <c r="D529" s="27"/>
      <c r="E529" s="27"/>
      <c r="F529" s="135"/>
      <c r="G529" s="27"/>
      <c r="H529" s="136"/>
      <c r="I529" s="136"/>
      <c r="J529" s="136"/>
      <c r="K529" s="136"/>
      <c r="L529" s="136"/>
      <c r="M529" s="136"/>
      <c r="N529" s="136"/>
      <c r="O529" s="136"/>
      <c r="P529" s="136"/>
      <c r="Q529" s="27"/>
      <c r="R529" s="136"/>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row>
    <row r="530" spans="1:44" ht="15.75" customHeight="1">
      <c r="A530" s="27"/>
      <c r="B530" s="27"/>
      <c r="C530" s="135"/>
      <c r="D530" s="27"/>
      <c r="E530" s="27"/>
      <c r="F530" s="135"/>
      <c r="G530" s="27"/>
      <c r="H530" s="136"/>
      <c r="I530" s="136"/>
      <c r="J530" s="136"/>
      <c r="K530" s="136"/>
      <c r="L530" s="136"/>
      <c r="M530" s="136"/>
      <c r="N530" s="136"/>
      <c r="O530" s="136"/>
      <c r="P530" s="136"/>
      <c r="Q530" s="27"/>
      <c r="R530" s="136"/>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row>
    <row r="531" spans="1:44" ht="15.75" customHeight="1">
      <c r="A531" s="27"/>
      <c r="B531" s="27"/>
      <c r="C531" s="135"/>
      <c r="D531" s="27"/>
      <c r="E531" s="27"/>
      <c r="F531" s="135"/>
      <c r="G531" s="27"/>
      <c r="H531" s="136"/>
      <c r="I531" s="136"/>
      <c r="J531" s="136"/>
      <c r="K531" s="136"/>
      <c r="L531" s="136"/>
      <c r="M531" s="136"/>
      <c r="N531" s="136"/>
      <c r="O531" s="136"/>
      <c r="P531" s="136"/>
      <c r="Q531" s="27"/>
      <c r="R531" s="136"/>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row>
    <row r="532" spans="1:44" ht="15.75" customHeight="1">
      <c r="A532" s="27"/>
      <c r="B532" s="27"/>
      <c r="C532" s="135"/>
      <c r="D532" s="27"/>
      <c r="E532" s="27"/>
      <c r="F532" s="135"/>
      <c r="G532" s="27"/>
      <c r="H532" s="136"/>
      <c r="I532" s="136"/>
      <c r="J532" s="136"/>
      <c r="K532" s="136"/>
      <c r="L532" s="136"/>
      <c r="M532" s="136"/>
      <c r="N532" s="136"/>
      <c r="O532" s="136"/>
      <c r="P532" s="136"/>
      <c r="Q532" s="27"/>
      <c r="R532" s="136"/>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row>
    <row r="533" spans="1:44" ht="15.75" customHeight="1">
      <c r="A533" s="27"/>
      <c r="B533" s="27"/>
      <c r="C533" s="135"/>
      <c r="D533" s="27"/>
      <c r="E533" s="27"/>
      <c r="F533" s="135"/>
      <c r="G533" s="27"/>
      <c r="H533" s="136"/>
      <c r="I533" s="136"/>
      <c r="J533" s="136"/>
      <c r="K533" s="136"/>
      <c r="L533" s="136"/>
      <c r="M533" s="136"/>
      <c r="N533" s="136"/>
      <c r="O533" s="136"/>
      <c r="P533" s="136"/>
      <c r="Q533" s="27"/>
      <c r="R533" s="136"/>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row>
    <row r="534" spans="1:44" ht="15.75" customHeight="1">
      <c r="A534" s="27"/>
      <c r="B534" s="27"/>
      <c r="C534" s="135"/>
      <c r="D534" s="27"/>
      <c r="E534" s="27"/>
      <c r="F534" s="135"/>
      <c r="G534" s="27"/>
      <c r="H534" s="136"/>
      <c r="I534" s="136"/>
      <c r="J534" s="136"/>
      <c r="K534" s="136"/>
      <c r="L534" s="136"/>
      <c r="M534" s="136"/>
      <c r="N534" s="136"/>
      <c r="O534" s="136"/>
      <c r="P534" s="136"/>
      <c r="Q534" s="27"/>
      <c r="R534" s="136"/>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row>
    <row r="535" spans="1:44" ht="15.75" customHeight="1">
      <c r="A535" s="27"/>
      <c r="B535" s="27"/>
      <c r="C535" s="135"/>
      <c r="D535" s="27"/>
      <c r="E535" s="27"/>
      <c r="F535" s="135"/>
      <c r="G535" s="27"/>
      <c r="H535" s="136"/>
      <c r="I535" s="136"/>
      <c r="J535" s="136"/>
      <c r="K535" s="136"/>
      <c r="L535" s="136"/>
      <c r="M535" s="136"/>
      <c r="N535" s="136"/>
      <c r="O535" s="136"/>
      <c r="P535" s="136"/>
      <c r="Q535" s="27"/>
      <c r="R535" s="136"/>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row>
    <row r="536" spans="1:44" ht="15.75" customHeight="1">
      <c r="A536" s="27"/>
      <c r="B536" s="27"/>
      <c r="C536" s="135"/>
      <c r="D536" s="27"/>
      <c r="E536" s="27"/>
      <c r="F536" s="135"/>
      <c r="G536" s="27"/>
      <c r="H536" s="136"/>
      <c r="I536" s="136"/>
      <c r="J536" s="136"/>
      <c r="K536" s="136"/>
      <c r="L536" s="136"/>
      <c r="M536" s="136"/>
      <c r="N536" s="136"/>
      <c r="O536" s="136"/>
      <c r="P536" s="136"/>
      <c r="Q536" s="27"/>
      <c r="R536" s="136"/>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row>
    <row r="537" spans="1:44" ht="15.75" customHeight="1">
      <c r="A537" s="27"/>
      <c r="B537" s="27"/>
      <c r="C537" s="135"/>
      <c r="D537" s="27"/>
      <c r="E537" s="27"/>
      <c r="F537" s="135"/>
      <c r="G537" s="27"/>
      <c r="H537" s="136"/>
      <c r="I537" s="136"/>
      <c r="J537" s="136"/>
      <c r="K537" s="136"/>
      <c r="L537" s="136"/>
      <c r="M537" s="136"/>
      <c r="N537" s="136"/>
      <c r="O537" s="136"/>
      <c r="P537" s="136"/>
      <c r="Q537" s="27"/>
      <c r="R537" s="136"/>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row>
    <row r="538" spans="1:44" ht="15.75" customHeight="1">
      <c r="A538" s="27"/>
      <c r="B538" s="27"/>
      <c r="C538" s="135"/>
      <c r="D538" s="27"/>
      <c r="E538" s="27"/>
      <c r="F538" s="135"/>
      <c r="G538" s="27"/>
      <c r="H538" s="136"/>
      <c r="I538" s="136"/>
      <c r="J538" s="136"/>
      <c r="K538" s="136"/>
      <c r="L538" s="136"/>
      <c r="M538" s="136"/>
      <c r="N538" s="136"/>
      <c r="O538" s="136"/>
      <c r="P538" s="136"/>
      <c r="Q538" s="27"/>
      <c r="R538" s="136"/>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row>
    <row r="539" spans="1:44" ht="15.75" customHeight="1">
      <c r="A539" s="27"/>
      <c r="B539" s="27"/>
      <c r="C539" s="135"/>
      <c r="D539" s="27"/>
      <c r="E539" s="27"/>
      <c r="F539" s="135"/>
      <c r="G539" s="27"/>
      <c r="H539" s="136"/>
      <c r="I539" s="136"/>
      <c r="J539" s="136"/>
      <c r="K539" s="136"/>
      <c r="L539" s="136"/>
      <c r="M539" s="136"/>
      <c r="N539" s="136"/>
      <c r="O539" s="136"/>
      <c r="P539" s="136"/>
      <c r="Q539" s="27"/>
      <c r="R539" s="136"/>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row>
    <row r="540" spans="1:44" ht="15.75" customHeight="1">
      <c r="A540" s="27"/>
      <c r="B540" s="27"/>
      <c r="C540" s="135"/>
      <c r="D540" s="27"/>
      <c r="E540" s="27"/>
      <c r="F540" s="135"/>
      <c r="G540" s="27"/>
      <c r="H540" s="136"/>
      <c r="I540" s="136"/>
      <c r="J540" s="136"/>
      <c r="K540" s="136"/>
      <c r="L540" s="136"/>
      <c r="M540" s="136"/>
      <c r="N540" s="136"/>
      <c r="O540" s="136"/>
      <c r="P540" s="136"/>
      <c r="Q540" s="27"/>
      <c r="R540" s="136"/>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row>
    <row r="541" spans="1:44" ht="15.75" customHeight="1">
      <c r="A541" s="27"/>
      <c r="B541" s="27"/>
      <c r="C541" s="135"/>
      <c r="D541" s="27"/>
      <c r="E541" s="27"/>
      <c r="F541" s="135"/>
      <c r="G541" s="27"/>
      <c r="H541" s="136"/>
      <c r="I541" s="136"/>
      <c r="J541" s="136"/>
      <c r="K541" s="136"/>
      <c r="L541" s="136"/>
      <c r="M541" s="136"/>
      <c r="N541" s="136"/>
      <c r="O541" s="136"/>
      <c r="P541" s="136"/>
      <c r="Q541" s="27"/>
      <c r="R541" s="136"/>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row>
    <row r="542" spans="1:44" ht="15.75" customHeight="1">
      <c r="A542" s="27"/>
      <c r="B542" s="27"/>
      <c r="C542" s="135"/>
      <c r="D542" s="27"/>
      <c r="E542" s="27"/>
      <c r="F542" s="135"/>
      <c r="G542" s="27"/>
      <c r="H542" s="136"/>
      <c r="I542" s="136"/>
      <c r="J542" s="136"/>
      <c r="K542" s="136"/>
      <c r="L542" s="136"/>
      <c r="M542" s="136"/>
      <c r="N542" s="136"/>
      <c r="O542" s="136"/>
      <c r="P542" s="136"/>
      <c r="Q542" s="27"/>
      <c r="R542" s="136"/>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row>
    <row r="543" spans="1:44" ht="15.75" customHeight="1">
      <c r="A543" s="27"/>
      <c r="B543" s="27"/>
      <c r="C543" s="135"/>
      <c r="D543" s="27"/>
      <c r="E543" s="27"/>
      <c r="F543" s="135"/>
      <c r="G543" s="27"/>
      <c r="H543" s="136"/>
      <c r="I543" s="136"/>
      <c r="J543" s="136"/>
      <c r="K543" s="136"/>
      <c r="L543" s="136"/>
      <c r="M543" s="136"/>
      <c r="N543" s="136"/>
      <c r="O543" s="136"/>
      <c r="P543" s="136"/>
      <c r="Q543" s="27"/>
      <c r="R543" s="136"/>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row>
    <row r="544" spans="1:44" ht="15.75" customHeight="1">
      <c r="A544" s="27"/>
      <c r="B544" s="27"/>
      <c r="C544" s="135"/>
      <c r="D544" s="27"/>
      <c r="E544" s="27"/>
      <c r="F544" s="135"/>
      <c r="G544" s="27"/>
      <c r="H544" s="136"/>
      <c r="I544" s="136"/>
      <c r="J544" s="136"/>
      <c r="K544" s="136"/>
      <c r="L544" s="136"/>
      <c r="M544" s="136"/>
      <c r="N544" s="136"/>
      <c r="O544" s="136"/>
      <c r="P544" s="136"/>
      <c r="Q544" s="27"/>
      <c r="R544" s="136"/>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row>
    <row r="545" spans="1:44" ht="15.75" customHeight="1">
      <c r="A545" s="27"/>
      <c r="B545" s="27"/>
      <c r="C545" s="135"/>
      <c r="D545" s="27"/>
      <c r="E545" s="27"/>
      <c r="F545" s="135"/>
      <c r="G545" s="27"/>
      <c r="H545" s="136"/>
      <c r="I545" s="136"/>
      <c r="J545" s="136"/>
      <c r="K545" s="136"/>
      <c r="L545" s="136"/>
      <c r="M545" s="136"/>
      <c r="N545" s="136"/>
      <c r="O545" s="136"/>
      <c r="P545" s="136"/>
      <c r="Q545" s="27"/>
      <c r="R545" s="136"/>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row>
    <row r="546" spans="1:44" ht="15.75" customHeight="1">
      <c r="A546" s="27"/>
      <c r="B546" s="27"/>
      <c r="C546" s="135"/>
      <c r="D546" s="27"/>
      <c r="E546" s="27"/>
      <c r="F546" s="135"/>
      <c r="G546" s="27"/>
      <c r="H546" s="136"/>
      <c r="I546" s="136"/>
      <c r="J546" s="136"/>
      <c r="K546" s="136"/>
      <c r="L546" s="136"/>
      <c r="M546" s="136"/>
      <c r="N546" s="136"/>
      <c r="O546" s="136"/>
      <c r="P546" s="136"/>
      <c r="Q546" s="27"/>
      <c r="R546" s="136"/>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row>
    <row r="547" spans="1:44" ht="15.75" customHeight="1">
      <c r="A547" s="27"/>
      <c r="B547" s="27"/>
      <c r="C547" s="135"/>
      <c r="D547" s="27"/>
      <c r="E547" s="27"/>
      <c r="F547" s="135"/>
      <c r="G547" s="27"/>
      <c r="H547" s="136"/>
      <c r="I547" s="136"/>
      <c r="J547" s="136"/>
      <c r="K547" s="136"/>
      <c r="L547" s="136"/>
      <c r="M547" s="136"/>
      <c r="N547" s="136"/>
      <c r="O547" s="136"/>
      <c r="P547" s="136"/>
      <c r="Q547" s="27"/>
      <c r="R547" s="136"/>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row>
    <row r="548" spans="1:44" ht="15.75" customHeight="1">
      <c r="A548" s="27"/>
      <c r="B548" s="27"/>
      <c r="C548" s="135"/>
      <c r="D548" s="27"/>
      <c r="E548" s="27"/>
      <c r="F548" s="135"/>
      <c r="G548" s="27"/>
      <c r="H548" s="136"/>
      <c r="I548" s="136"/>
      <c r="J548" s="136"/>
      <c r="K548" s="136"/>
      <c r="L548" s="136"/>
      <c r="M548" s="136"/>
      <c r="N548" s="136"/>
      <c r="O548" s="136"/>
      <c r="P548" s="136"/>
      <c r="Q548" s="27"/>
      <c r="R548" s="136"/>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row>
    <row r="549" spans="1:44" ht="15.75" customHeight="1">
      <c r="A549" s="27"/>
      <c r="B549" s="27"/>
      <c r="C549" s="135"/>
      <c r="D549" s="27"/>
      <c r="E549" s="27"/>
      <c r="F549" s="135"/>
      <c r="G549" s="27"/>
      <c r="H549" s="136"/>
      <c r="I549" s="136"/>
      <c r="J549" s="136"/>
      <c r="K549" s="136"/>
      <c r="L549" s="136"/>
      <c r="M549" s="136"/>
      <c r="N549" s="136"/>
      <c r="O549" s="136"/>
      <c r="P549" s="136"/>
      <c r="Q549" s="27"/>
      <c r="R549" s="136"/>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row>
    <row r="550" spans="1:44" ht="15.75" customHeight="1">
      <c r="A550" s="27"/>
      <c r="B550" s="27"/>
      <c r="C550" s="135"/>
      <c r="D550" s="27"/>
      <c r="E550" s="27"/>
      <c r="F550" s="135"/>
      <c r="G550" s="27"/>
      <c r="H550" s="136"/>
      <c r="I550" s="136"/>
      <c r="J550" s="136"/>
      <c r="K550" s="136"/>
      <c r="L550" s="136"/>
      <c r="M550" s="136"/>
      <c r="N550" s="136"/>
      <c r="O550" s="136"/>
      <c r="P550" s="136"/>
      <c r="Q550" s="27"/>
      <c r="R550" s="136"/>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row>
    <row r="551" spans="1:44" ht="15.75" customHeight="1">
      <c r="A551" s="27"/>
      <c r="B551" s="27"/>
      <c r="C551" s="135"/>
      <c r="D551" s="27"/>
      <c r="E551" s="27"/>
      <c r="F551" s="135"/>
      <c r="G551" s="27"/>
      <c r="H551" s="136"/>
      <c r="I551" s="136"/>
      <c r="J551" s="136"/>
      <c r="K551" s="136"/>
      <c r="L551" s="136"/>
      <c r="M551" s="136"/>
      <c r="N551" s="136"/>
      <c r="O551" s="136"/>
      <c r="P551" s="136"/>
      <c r="Q551" s="27"/>
      <c r="R551" s="136"/>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row>
    <row r="552" spans="1:44" ht="15.75" customHeight="1">
      <c r="A552" s="27"/>
      <c r="B552" s="27"/>
      <c r="C552" s="135"/>
      <c r="D552" s="27"/>
      <c r="E552" s="27"/>
      <c r="F552" s="135"/>
      <c r="G552" s="27"/>
      <c r="H552" s="136"/>
      <c r="I552" s="136"/>
      <c r="J552" s="136"/>
      <c r="K552" s="136"/>
      <c r="L552" s="136"/>
      <c r="M552" s="136"/>
      <c r="N552" s="136"/>
      <c r="O552" s="136"/>
      <c r="P552" s="136"/>
      <c r="Q552" s="27"/>
      <c r="R552" s="136"/>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row>
    <row r="553" spans="1:44" ht="15.75" customHeight="1">
      <c r="A553" s="27"/>
      <c r="B553" s="27"/>
      <c r="C553" s="135"/>
      <c r="D553" s="27"/>
      <c r="E553" s="27"/>
      <c r="F553" s="135"/>
      <c r="G553" s="27"/>
      <c r="H553" s="136"/>
      <c r="I553" s="136"/>
      <c r="J553" s="136"/>
      <c r="K553" s="136"/>
      <c r="L553" s="136"/>
      <c r="M553" s="136"/>
      <c r="N553" s="136"/>
      <c r="O553" s="136"/>
      <c r="P553" s="136"/>
      <c r="Q553" s="27"/>
      <c r="R553" s="136"/>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row>
    <row r="554" spans="1:44" ht="15.75" customHeight="1">
      <c r="A554" s="27"/>
      <c r="B554" s="27"/>
      <c r="C554" s="135"/>
      <c r="D554" s="27"/>
      <c r="E554" s="27"/>
      <c r="F554" s="135"/>
      <c r="G554" s="27"/>
      <c r="H554" s="136"/>
      <c r="I554" s="136"/>
      <c r="J554" s="136"/>
      <c r="K554" s="136"/>
      <c r="L554" s="136"/>
      <c r="M554" s="136"/>
      <c r="N554" s="136"/>
      <c r="O554" s="136"/>
      <c r="P554" s="136"/>
      <c r="Q554" s="27"/>
      <c r="R554" s="136"/>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row>
    <row r="555" spans="1:44" ht="15.75" customHeight="1">
      <c r="A555" s="27"/>
      <c r="B555" s="27"/>
      <c r="C555" s="135"/>
      <c r="D555" s="27"/>
      <c r="E555" s="27"/>
      <c r="F555" s="135"/>
      <c r="G555" s="27"/>
      <c r="H555" s="136"/>
      <c r="I555" s="136"/>
      <c r="J555" s="136"/>
      <c r="K555" s="136"/>
      <c r="L555" s="136"/>
      <c r="M555" s="136"/>
      <c r="N555" s="136"/>
      <c r="O555" s="136"/>
      <c r="P555" s="136"/>
      <c r="Q555" s="27"/>
      <c r="R555" s="136"/>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row>
    <row r="556" spans="1:44" ht="15.75" customHeight="1">
      <c r="A556" s="27"/>
      <c r="B556" s="27"/>
      <c r="C556" s="135"/>
      <c r="D556" s="27"/>
      <c r="E556" s="27"/>
      <c r="F556" s="135"/>
      <c r="G556" s="27"/>
      <c r="H556" s="136"/>
      <c r="I556" s="136"/>
      <c r="J556" s="136"/>
      <c r="K556" s="136"/>
      <c r="L556" s="136"/>
      <c r="M556" s="136"/>
      <c r="N556" s="136"/>
      <c r="O556" s="136"/>
      <c r="P556" s="136"/>
      <c r="Q556" s="27"/>
      <c r="R556" s="136"/>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row>
    <row r="557" spans="1:44" ht="15.75" customHeight="1">
      <c r="A557" s="27"/>
      <c r="B557" s="27"/>
      <c r="C557" s="135"/>
      <c r="D557" s="27"/>
      <c r="E557" s="27"/>
      <c r="F557" s="135"/>
      <c r="G557" s="27"/>
      <c r="H557" s="136"/>
      <c r="I557" s="136"/>
      <c r="J557" s="136"/>
      <c r="K557" s="136"/>
      <c r="L557" s="136"/>
      <c r="M557" s="136"/>
      <c r="N557" s="136"/>
      <c r="O557" s="136"/>
      <c r="P557" s="136"/>
      <c r="Q557" s="27"/>
      <c r="R557" s="136"/>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row>
    <row r="558" spans="1:44" ht="15.75" customHeight="1">
      <c r="A558" s="27"/>
      <c r="B558" s="27"/>
      <c r="C558" s="135"/>
      <c r="D558" s="27"/>
      <c r="E558" s="27"/>
      <c r="F558" s="135"/>
      <c r="G558" s="27"/>
      <c r="H558" s="136"/>
      <c r="I558" s="136"/>
      <c r="J558" s="136"/>
      <c r="K558" s="136"/>
      <c r="L558" s="136"/>
      <c r="M558" s="136"/>
      <c r="N558" s="136"/>
      <c r="O558" s="136"/>
      <c r="P558" s="136"/>
      <c r="Q558" s="27"/>
      <c r="R558" s="136"/>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row>
    <row r="559" spans="1:44" ht="15.75" customHeight="1">
      <c r="A559" s="27"/>
      <c r="B559" s="27"/>
      <c r="C559" s="135"/>
      <c r="D559" s="27"/>
      <c r="E559" s="27"/>
      <c r="F559" s="135"/>
      <c r="G559" s="27"/>
      <c r="H559" s="136"/>
      <c r="I559" s="136"/>
      <c r="J559" s="136"/>
      <c r="K559" s="136"/>
      <c r="L559" s="136"/>
      <c r="M559" s="136"/>
      <c r="N559" s="136"/>
      <c r="O559" s="136"/>
      <c r="P559" s="136"/>
      <c r="Q559" s="27"/>
      <c r="R559" s="136"/>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row>
    <row r="560" spans="1:44" ht="15.75" customHeight="1">
      <c r="A560" s="27"/>
      <c r="B560" s="27"/>
      <c r="C560" s="135"/>
      <c r="D560" s="27"/>
      <c r="E560" s="27"/>
      <c r="F560" s="135"/>
      <c r="G560" s="27"/>
      <c r="H560" s="136"/>
      <c r="I560" s="136"/>
      <c r="J560" s="136"/>
      <c r="K560" s="136"/>
      <c r="L560" s="136"/>
      <c r="M560" s="136"/>
      <c r="N560" s="136"/>
      <c r="O560" s="136"/>
      <c r="P560" s="136"/>
      <c r="Q560" s="27"/>
      <c r="R560" s="136"/>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row>
    <row r="561" spans="1:44" ht="15.75" customHeight="1">
      <c r="A561" s="27"/>
      <c r="B561" s="27"/>
      <c r="C561" s="135"/>
      <c r="D561" s="27"/>
      <c r="E561" s="27"/>
      <c r="F561" s="135"/>
      <c r="G561" s="27"/>
      <c r="H561" s="136"/>
      <c r="I561" s="136"/>
      <c r="J561" s="136"/>
      <c r="K561" s="136"/>
      <c r="L561" s="136"/>
      <c r="M561" s="136"/>
      <c r="N561" s="136"/>
      <c r="O561" s="136"/>
      <c r="P561" s="136"/>
      <c r="Q561" s="27"/>
      <c r="R561" s="136"/>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row>
    <row r="562" spans="1:44" ht="15.75" customHeight="1">
      <c r="A562" s="27"/>
      <c r="B562" s="27"/>
      <c r="C562" s="135"/>
      <c r="D562" s="27"/>
      <c r="E562" s="27"/>
      <c r="F562" s="135"/>
      <c r="G562" s="27"/>
      <c r="H562" s="136"/>
      <c r="I562" s="136"/>
      <c r="J562" s="136"/>
      <c r="K562" s="136"/>
      <c r="L562" s="136"/>
      <c r="M562" s="136"/>
      <c r="N562" s="136"/>
      <c r="O562" s="136"/>
      <c r="P562" s="136"/>
      <c r="Q562" s="27"/>
      <c r="R562" s="136"/>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row>
    <row r="563" spans="1:44" ht="15.75" customHeight="1">
      <c r="A563" s="27"/>
      <c r="B563" s="27"/>
      <c r="C563" s="135"/>
      <c r="D563" s="27"/>
      <c r="E563" s="27"/>
      <c r="F563" s="135"/>
      <c r="G563" s="27"/>
      <c r="H563" s="136"/>
      <c r="I563" s="136"/>
      <c r="J563" s="136"/>
      <c r="K563" s="136"/>
      <c r="L563" s="136"/>
      <c r="M563" s="136"/>
      <c r="N563" s="136"/>
      <c r="O563" s="136"/>
      <c r="P563" s="136"/>
      <c r="Q563" s="27"/>
      <c r="R563" s="136"/>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row>
    <row r="564" spans="1:44" ht="15.75" customHeight="1">
      <c r="A564" s="27"/>
      <c r="B564" s="27"/>
      <c r="C564" s="135"/>
      <c r="D564" s="27"/>
      <c r="E564" s="27"/>
      <c r="F564" s="135"/>
      <c r="G564" s="27"/>
      <c r="H564" s="136"/>
      <c r="I564" s="136"/>
      <c r="J564" s="136"/>
      <c r="K564" s="136"/>
      <c r="L564" s="136"/>
      <c r="M564" s="136"/>
      <c r="N564" s="136"/>
      <c r="O564" s="136"/>
      <c r="P564" s="136"/>
      <c r="Q564" s="27"/>
      <c r="R564" s="136"/>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row>
    <row r="565" spans="1:44" ht="15.75" customHeight="1">
      <c r="A565" s="27"/>
      <c r="B565" s="27"/>
      <c r="C565" s="135"/>
      <c r="D565" s="27"/>
      <c r="E565" s="27"/>
      <c r="F565" s="135"/>
      <c r="G565" s="27"/>
      <c r="H565" s="136"/>
      <c r="I565" s="136"/>
      <c r="J565" s="136"/>
      <c r="K565" s="136"/>
      <c r="L565" s="136"/>
      <c r="M565" s="136"/>
      <c r="N565" s="136"/>
      <c r="O565" s="136"/>
      <c r="P565" s="136"/>
      <c r="Q565" s="27"/>
      <c r="R565" s="136"/>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row>
    <row r="566" spans="1:44" ht="15.75" customHeight="1">
      <c r="A566" s="27"/>
      <c r="B566" s="27"/>
      <c r="C566" s="135"/>
      <c r="D566" s="27"/>
      <c r="E566" s="27"/>
      <c r="F566" s="135"/>
      <c r="G566" s="27"/>
      <c r="H566" s="136"/>
      <c r="I566" s="136"/>
      <c r="J566" s="136"/>
      <c r="K566" s="136"/>
      <c r="L566" s="136"/>
      <c r="M566" s="136"/>
      <c r="N566" s="136"/>
      <c r="O566" s="136"/>
      <c r="P566" s="136"/>
      <c r="Q566" s="27"/>
      <c r="R566" s="136"/>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row>
    <row r="567" spans="1:44" ht="15.75" customHeight="1">
      <c r="A567" s="27"/>
      <c r="B567" s="27"/>
      <c r="C567" s="135"/>
      <c r="D567" s="27"/>
      <c r="E567" s="27"/>
      <c r="F567" s="135"/>
      <c r="G567" s="27"/>
      <c r="H567" s="136"/>
      <c r="I567" s="136"/>
      <c r="J567" s="136"/>
      <c r="K567" s="136"/>
      <c r="L567" s="136"/>
      <c r="M567" s="136"/>
      <c r="N567" s="136"/>
      <c r="O567" s="136"/>
      <c r="P567" s="136"/>
      <c r="Q567" s="27"/>
      <c r="R567" s="136"/>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row>
    <row r="568" spans="1:44" ht="15.75" customHeight="1">
      <c r="A568" s="27"/>
      <c r="B568" s="27"/>
      <c r="C568" s="135"/>
      <c r="D568" s="27"/>
      <c r="E568" s="27"/>
      <c r="F568" s="135"/>
      <c r="G568" s="27"/>
      <c r="H568" s="136"/>
      <c r="I568" s="136"/>
      <c r="J568" s="136"/>
      <c r="K568" s="136"/>
      <c r="L568" s="136"/>
      <c r="M568" s="136"/>
      <c r="N568" s="136"/>
      <c r="O568" s="136"/>
      <c r="P568" s="136"/>
      <c r="Q568" s="27"/>
      <c r="R568" s="136"/>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row>
    <row r="569" spans="1:44" ht="15.75" customHeight="1">
      <c r="A569" s="27"/>
      <c r="B569" s="27"/>
      <c r="C569" s="135"/>
      <c r="D569" s="27"/>
      <c r="E569" s="27"/>
      <c r="F569" s="135"/>
      <c r="G569" s="27"/>
      <c r="H569" s="136"/>
      <c r="I569" s="136"/>
      <c r="J569" s="136"/>
      <c r="K569" s="136"/>
      <c r="L569" s="136"/>
      <c r="M569" s="136"/>
      <c r="N569" s="136"/>
      <c r="O569" s="136"/>
      <c r="P569" s="136"/>
      <c r="Q569" s="27"/>
      <c r="R569" s="136"/>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row>
    <row r="570" spans="1:44" ht="15.75" customHeight="1">
      <c r="A570" s="27"/>
      <c r="B570" s="27"/>
      <c r="C570" s="135"/>
      <c r="D570" s="27"/>
      <c r="E570" s="27"/>
      <c r="F570" s="135"/>
      <c r="G570" s="27"/>
      <c r="H570" s="136"/>
      <c r="I570" s="136"/>
      <c r="J570" s="136"/>
      <c r="K570" s="136"/>
      <c r="L570" s="136"/>
      <c r="M570" s="136"/>
      <c r="N570" s="136"/>
      <c r="O570" s="136"/>
      <c r="P570" s="136"/>
      <c r="Q570" s="27"/>
      <c r="R570" s="136"/>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row>
    <row r="571" spans="1:44" ht="15.75" customHeight="1">
      <c r="A571" s="27"/>
      <c r="B571" s="27"/>
      <c r="C571" s="135"/>
      <c r="D571" s="27"/>
      <c r="E571" s="27"/>
      <c r="F571" s="135"/>
      <c r="G571" s="27"/>
      <c r="H571" s="136"/>
      <c r="I571" s="136"/>
      <c r="J571" s="136"/>
      <c r="K571" s="136"/>
      <c r="L571" s="136"/>
      <c r="M571" s="136"/>
      <c r="N571" s="136"/>
      <c r="O571" s="136"/>
      <c r="P571" s="136"/>
      <c r="Q571" s="27"/>
      <c r="R571" s="136"/>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row>
    <row r="572" spans="1:44" ht="15.75" customHeight="1">
      <c r="A572" s="27"/>
      <c r="B572" s="27"/>
      <c r="C572" s="135"/>
      <c r="D572" s="27"/>
      <c r="E572" s="27"/>
      <c r="F572" s="135"/>
      <c r="G572" s="27"/>
      <c r="H572" s="136"/>
      <c r="I572" s="136"/>
      <c r="J572" s="136"/>
      <c r="K572" s="136"/>
      <c r="L572" s="136"/>
      <c r="M572" s="136"/>
      <c r="N572" s="136"/>
      <c r="O572" s="136"/>
      <c r="P572" s="136"/>
      <c r="Q572" s="27"/>
      <c r="R572" s="136"/>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row>
    <row r="573" spans="1:44" ht="15.75" customHeight="1">
      <c r="A573" s="27"/>
      <c r="B573" s="27"/>
      <c r="C573" s="135"/>
      <c r="D573" s="27"/>
      <c r="E573" s="27"/>
      <c r="F573" s="135"/>
      <c r="G573" s="27"/>
      <c r="H573" s="136"/>
      <c r="I573" s="136"/>
      <c r="J573" s="136"/>
      <c r="K573" s="136"/>
      <c r="L573" s="136"/>
      <c r="M573" s="136"/>
      <c r="N573" s="136"/>
      <c r="O573" s="136"/>
      <c r="P573" s="136"/>
      <c r="Q573" s="27"/>
      <c r="R573" s="136"/>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row>
    <row r="574" spans="1:44" ht="15.75" customHeight="1">
      <c r="A574" s="27"/>
      <c r="B574" s="27"/>
      <c r="C574" s="135"/>
      <c r="D574" s="27"/>
      <c r="E574" s="27"/>
      <c r="F574" s="135"/>
      <c r="G574" s="27"/>
      <c r="H574" s="136"/>
      <c r="I574" s="136"/>
      <c r="J574" s="136"/>
      <c r="K574" s="136"/>
      <c r="L574" s="136"/>
      <c r="M574" s="136"/>
      <c r="N574" s="136"/>
      <c r="O574" s="136"/>
      <c r="P574" s="136"/>
      <c r="Q574" s="27"/>
      <c r="R574" s="136"/>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row>
    <row r="575" spans="1:44" ht="15.75" customHeight="1">
      <c r="A575" s="27"/>
      <c r="B575" s="27"/>
      <c r="C575" s="135"/>
      <c r="D575" s="27"/>
      <c r="E575" s="27"/>
      <c r="F575" s="135"/>
      <c r="G575" s="27"/>
      <c r="H575" s="136"/>
      <c r="I575" s="136"/>
      <c r="J575" s="136"/>
      <c r="K575" s="136"/>
      <c r="L575" s="136"/>
      <c r="M575" s="136"/>
      <c r="N575" s="136"/>
      <c r="O575" s="136"/>
      <c r="P575" s="136"/>
      <c r="Q575" s="27"/>
      <c r="R575" s="136"/>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row>
    <row r="576" spans="1:44" ht="15.75" customHeight="1">
      <c r="A576" s="27"/>
      <c r="B576" s="27"/>
      <c r="C576" s="135"/>
      <c r="D576" s="27"/>
      <c r="E576" s="27"/>
      <c r="F576" s="135"/>
      <c r="G576" s="27"/>
      <c r="H576" s="136"/>
      <c r="I576" s="136"/>
      <c r="J576" s="136"/>
      <c r="K576" s="136"/>
      <c r="L576" s="136"/>
      <c r="M576" s="136"/>
      <c r="N576" s="136"/>
      <c r="O576" s="136"/>
      <c r="P576" s="136"/>
      <c r="Q576" s="27"/>
      <c r="R576" s="136"/>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row>
    <row r="577" spans="1:44" ht="15.75" customHeight="1">
      <c r="A577" s="27"/>
      <c r="B577" s="27"/>
      <c r="C577" s="135"/>
      <c r="D577" s="27"/>
      <c r="E577" s="27"/>
      <c r="F577" s="135"/>
      <c r="G577" s="27"/>
      <c r="H577" s="136"/>
      <c r="I577" s="136"/>
      <c r="J577" s="136"/>
      <c r="K577" s="136"/>
      <c r="L577" s="136"/>
      <c r="M577" s="136"/>
      <c r="N577" s="136"/>
      <c r="O577" s="136"/>
      <c r="P577" s="136"/>
      <c r="Q577" s="27"/>
      <c r="R577" s="136"/>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row>
    <row r="578" spans="1:44" ht="15.75" customHeight="1">
      <c r="A578" s="27"/>
      <c r="B578" s="27"/>
      <c r="C578" s="135"/>
      <c r="D578" s="27"/>
      <c r="E578" s="27"/>
      <c r="F578" s="135"/>
      <c r="G578" s="27"/>
      <c r="H578" s="136"/>
      <c r="I578" s="136"/>
      <c r="J578" s="136"/>
      <c r="K578" s="136"/>
      <c r="L578" s="136"/>
      <c r="M578" s="136"/>
      <c r="N578" s="136"/>
      <c r="O578" s="136"/>
      <c r="P578" s="136"/>
      <c r="Q578" s="27"/>
      <c r="R578" s="136"/>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row>
    <row r="579" spans="1:44" ht="15.75" customHeight="1">
      <c r="A579" s="27"/>
      <c r="B579" s="27"/>
      <c r="C579" s="135"/>
      <c r="D579" s="27"/>
      <c r="E579" s="27"/>
      <c r="F579" s="135"/>
      <c r="G579" s="27"/>
      <c r="H579" s="136"/>
      <c r="I579" s="136"/>
      <c r="J579" s="136"/>
      <c r="K579" s="136"/>
      <c r="L579" s="136"/>
      <c r="M579" s="136"/>
      <c r="N579" s="136"/>
      <c r="O579" s="136"/>
      <c r="P579" s="136"/>
      <c r="Q579" s="27"/>
      <c r="R579" s="136"/>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row>
    <row r="580" spans="1:44" ht="15.75" customHeight="1">
      <c r="A580" s="27"/>
      <c r="B580" s="27"/>
      <c r="C580" s="135"/>
      <c r="D580" s="27"/>
      <c r="E580" s="27"/>
      <c r="F580" s="135"/>
      <c r="G580" s="27"/>
      <c r="H580" s="136"/>
      <c r="I580" s="136"/>
      <c r="J580" s="136"/>
      <c r="K580" s="136"/>
      <c r="L580" s="136"/>
      <c r="M580" s="136"/>
      <c r="N580" s="136"/>
      <c r="O580" s="136"/>
      <c r="P580" s="136"/>
      <c r="Q580" s="27"/>
      <c r="R580" s="136"/>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row>
    <row r="581" spans="1:44" ht="15.75" customHeight="1">
      <c r="A581" s="27"/>
      <c r="B581" s="27"/>
      <c r="C581" s="135"/>
      <c r="D581" s="27"/>
      <c r="E581" s="27"/>
      <c r="F581" s="135"/>
      <c r="G581" s="27"/>
      <c r="H581" s="136"/>
      <c r="I581" s="136"/>
      <c r="J581" s="136"/>
      <c r="K581" s="136"/>
      <c r="L581" s="136"/>
      <c r="M581" s="136"/>
      <c r="N581" s="136"/>
      <c r="O581" s="136"/>
      <c r="P581" s="136"/>
      <c r="Q581" s="27"/>
      <c r="R581" s="136"/>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row>
    <row r="582" spans="1:44" ht="15.75" customHeight="1">
      <c r="A582" s="27"/>
      <c r="B582" s="27"/>
      <c r="C582" s="135"/>
      <c r="D582" s="27"/>
      <c r="E582" s="27"/>
      <c r="F582" s="135"/>
      <c r="G582" s="27"/>
      <c r="H582" s="136"/>
      <c r="I582" s="136"/>
      <c r="J582" s="136"/>
      <c r="K582" s="136"/>
      <c r="L582" s="136"/>
      <c r="M582" s="136"/>
      <c r="N582" s="136"/>
      <c r="O582" s="136"/>
      <c r="P582" s="136"/>
      <c r="Q582" s="27"/>
      <c r="R582" s="136"/>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row>
    <row r="583" spans="1:44" ht="15.75" customHeight="1">
      <c r="A583" s="27"/>
      <c r="B583" s="27"/>
      <c r="C583" s="135"/>
      <c r="D583" s="27"/>
      <c r="E583" s="27"/>
      <c r="F583" s="135"/>
      <c r="G583" s="27"/>
      <c r="H583" s="136"/>
      <c r="I583" s="136"/>
      <c r="J583" s="136"/>
      <c r="K583" s="136"/>
      <c r="L583" s="136"/>
      <c r="M583" s="136"/>
      <c r="N583" s="136"/>
      <c r="O583" s="136"/>
      <c r="P583" s="136"/>
      <c r="Q583" s="27"/>
      <c r="R583" s="136"/>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row>
    <row r="584" spans="1:44" ht="15.75" customHeight="1">
      <c r="A584" s="27"/>
      <c r="B584" s="27"/>
      <c r="C584" s="135"/>
      <c r="D584" s="27"/>
      <c r="E584" s="27"/>
      <c r="F584" s="135"/>
      <c r="G584" s="27"/>
      <c r="H584" s="136"/>
      <c r="I584" s="136"/>
      <c r="J584" s="136"/>
      <c r="K584" s="136"/>
      <c r="L584" s="136"/>
      <c r="M584" s="136"/>
      <c r="N584" s="136"/>
      <c r="O584" s="136"/>
      <c r="P584" s="136"/>
      <c r="Q584" s="27"/>
      <c r="R584" s="136"/>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row>
    <row r="585" spans="1:44" ht="15.75" customHeight="1">
      <c r="A585" s="27"/>
      <c r="B585" s="27"/>
      <c r="C585" s="135"/>
      <c r="D585" s="27"/>
      <c r="E585" s="27"/>
      <c r="F585" s="135"/>
      <c r="G585" s="27"/>
      <c r="H585" s="136"/>
      <c r="I585" s="136"/>
      <c r="J585" s="136"/>
      <c r="K585" s="136"/>
      <c r="L585" s="136"/>
      <c r="M585" s="136"/>
      <c r="N585" s="136"/>
      <c r="O585" s="136"/>
      <c r="P585" s="136"/>
      <c r="Q585" s="27"/>
      <c r="R585" s="136"/>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row>
    <row r="586" spans="1:44" ht="15.75" customHeight="1">
      <c r="A586" s="27"/>
      <c r="B586" s="27"/>
      <c r="C586" s="135"/>
      <c r="D586" s="27"/>
      <c r="E586" s="27"/>
      <c r="F586" s="135"/>
      <c r="G586" s="27"/>
      <c r="H586" s="136"/>
      <c r="I586" s="136"/>
      <c r="J586" s="136"/>
      <c r="K586" s="136"/>
      <c r="L586" s="136"/>
      <c r="M586" s="136"/>
      <c r="N586" s="136"/>
      <c r="O586" s="136"/>
      <c r="P586" s="136"/>
      <c r="Q586" s="27"/>
      <c r="R586" s="136"/>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row>
    <row r="587" spans="1:44" ht="15.75" customHeight="1">
      <c r="A587" s="27"/>
      <c r="B587" s="27"/>
      <c r="C587" s="135"/>
      <c r="D587" s="27"/>
      <c r="E587" s="27"/>
      <c r="F587" s="135"/>
      <c r="G587" s="27"/>
      <c r="H587" s="136"/>
      <c r="I587" s="136"/>
      <c r="J587" s="136"/>
      <c r="K587" s="136"/>
      <c r="L587" s="136"/>
      <c r="M587" s="136"/>
      <c r="N587" s="136"/>
      <c r="O587" s="136"/>
      <c r="P587" s="136"/>
      <c r="Q587" s="27"/>
      <c r="R587" s="136"/>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row>
    <row r="588" spans="1:44" ht="15.75" customHeight="1">
      <c r="A588" s="27"/>
      <c r="B588" s="27"/>
      <c r="C588" s="135"/>
      <c r="D588" s="27"/>
      <c r="E588" s="27"/>
      <c r="F588" s="135"/>
      <c r="G588" s="27"/>
      <c r="H588" s="136"/>
      <c r="I588" s="136"/>
      <c r="J588" s="136"/>
      <c r="K588" s="136"/>
      <c r="L588" s="136"/>
      <c r="M588" s="136"/>
      <c r="N588" s="136"/>
      <c r="O588" s="136"/>
      <c r="P588" s="136"/>
      <c r="Q588" s="27"/>
      <c r="R588" s="136"/>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row>
    <row r="589" spans="1:44" ht="15.75" customHeight="1">
      <c r="A589" s="27"/>
      <c r="B589" s="27"/>
      <c r="C589" s="135"/>
      <c r="D589" s="27"/>
      <c r="E589" s="27"/>
      <c r="F589" s="135"/>
      <c r="G589" s="27"/>
      <c r="H589" s="136"/>
      <c r="I589" s="136"/>
      <c r="J589" s="136"/>
      <c r="K589" s="136"/>
      <c r="L589" s="136"/>
      <c r="M589" s="136"/>
      <c r="N589" s="136"/>
      <c r="O589" s="136"/>
      <c r="P589" s="136"/>
      <c r="Q589" s="27"/>
      <c r="R589" s="136"/>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row>
    <row r="590" spans="1:44" ht="15.75" customHeight="1">
      <c r="A590" s="27"/>
      <c r="B590" s="27"/>
      <c r="C590" s="135"/>
      <c r="D590" s="27"/>
      <c r="E590" s="27"/>
      <c r="F590" s="135"/>
      <c r="G590" s="27"/>
      <c r="H590" s="136"/>
      <c r="I590" s="136"/>
      <c r="J590" s="136"/>
      <c r="K590" s="136"/>
      <c r="L590" s="136"/>
      <c r="M590" s="136"/>
      <c r="N590" s="136"/>
      <c r="O590" s="136"/>
      <c r="P590" s="136"/>
      <c r="Q590" s="27"/>
      <c r="R590" s="136"/>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row>
    <row r="591" spans="1:44" ht="15.75" customHeight="1">
      <c r="A591" s="27"/>
      <c r="B591" s="27"/>
      <c r="C591" s="135"/>
      <c r="D591" s="27"/>
      <c r="E591" s="27"/>
      <c r="F591" s="135"/>
      <c r="G591" s="27"/>
      <c r="H591" s="136"/>
      <c r="I591" s="136"/>
      <c r="J591" s="136"/>
      <c r="K591" s="136"/>
      <c r="L591" s="136"/>
      <c r="M591" s="136"/>
      <c r="N591" s="136"/>
      <c r="O591" s="136"/>
      <c r="P591" s="136"/>
      <c r="Q591" s="27"/>
      <c r="R591" s="136"/>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row>
    <row r="592" spans="1:44" ht="15.75" customHeight="1">
      <c r="A592" s="27"/>
      <c r="B592" s="27"/>
      <c r="C592" s="135"/>
      <c r="D592" s="27"/>
      <c r="E592" s="27"/>
      <c r="F592" s="135"/>
      <c r="G592" s="27"/>
      <c r="H592" s="136"/>
      <c r="I592" s="136"/>
      <c r="J592" s="136"/>
      <c r="K592" s="136"/>
      <c r="L592" s="136"/>
      <c r="M592" s="136"/>
      <c r="N592" s="136"/>
      <c r="O592" s="136"/>
      <c r="P592" s="136"/>
      <c r="Q592" s="27"/>
      <c r="R592" s="136"/>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row>
    <row r="593" spans="1:44" ht="15.75" customHeight="1">
      <c r="A593" s="27"/>
      <c r="B593" s="27"/>
      <c r="C593" s="135"/>
      <c r="D593" s="27"/>
      <c r="E593" s="27"/>
      <c r="F593" s="135"/>
      <c r="G593" s="27"/>
      <c r="H593" s="136"/>
      <c r="I593" s="136"/>
      <c r="J593" s="136"/>
      <c r="K593" s="136"/>
      <c r="L593" s="136"/>
      <c r="M593" s="136"/>
      <c r="N593" s="136"/>
      <c r="O593" s="136"/>
      <c r="P593" s="136"/>
      <c r="Q593" s="27"/>
      <c r="R593" s="136"/>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row>
    <row r="594" spans="1:44" ht="15.75" customHeight="1">
      <c r="A594" s="27"/>
      <c r="B594" s="27"/>
      <c r="C594" s="135"/>
      <c r="D594" s="27"/>
      <c r="E594" s="27"/>
      <c r="F594" s="135"/>
      <c r="G594" s="27"/>
      <c r="H594" s="136"/>
      <c r="I594" s="136"/>
      <c r="J594" s="136"/>
      <c r="K594" s="136"/>
      <c r="L594" s="136"/>
      <c r="M594" s="136"/>
      <c r="N594" s="136"/>
      <c r="O594" s="136"/>
      <c r="P594" s="136"/>
      <c r="Q594" s="27"/>
      <c r="R594" s="136"/>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row>
    <row r="595" spans="1:44" ht="15.75" customHeight="1">
      <c r="A595" s="27"/>
      <c r="B595" s="27"/>
      <c r="C595" s="135"/>
      <c r="D595" s="27"/>
      <c r="E595" s="27"/>
      <c r="F595" s="135"/>
      <c r="G595" s="27"/>
      <c r="H595" s="136"/>
      <c r="I595" s="136"/>
      <c r="J595" s="136"/>
      <c r="K595" s="136"/>
      <c r="L595" s="136"/>
      <c r="M595" s="136"/>
      <c r="N595" s="136"/>
      <c r="O595" s="136"/>
      <c r="P595" s="136"/>
      <c r="Q595" s="27"/>
      <c r="R595" s="136"/>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row>
    <row r="596" spans="1:44" ht="15.75" customHeight="1">
      <c r="A596" s="27"/>
      <c r="B596" s="27"/>
      <c r="C596" s="135"/>
      <c r="D596" s="27"/>
      <c r="E596" s="27"/>
      <c r="F596" s="135"/>
      <c r="G596" s="27"/>
      <c r="H596" s="136"/>
      <c r="I596" s="136"/>
      <c r="J596" s="136"/>
      <c r="K596" s="136"/>
      <c r="L596" s="136"/>
      <c r="M596" s="136"/>
      <c r="N596" s="136"/>
      <c r="O596" s="136"/>
      <c r="P596" s="136"/>
      <c r="Q596" s="27"/>
      <c r="R596" s="136"/>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row>
    <row r="597" spans="1:44" ht="15.75" customHeight="1">
      <c r="A597" s="27"/>
      <c r="B597" s="27"/>
      <c r="C597" s="135"/>
      <c r="D597" s="27"/>
      <c r="E597" s="27"/>
      <c r="F597" s="135"/>
      <c r="G597" s="27"/>
      <c r="H597" s="136"/>
      <c r="I597" s="136"/>
      <c r="J597" s="136"/>
      <c r="K597" s="136"/>
      <c r="L597" s="136"/>
      <c r="M597" s="136"/>
      <c r="N597" s="136"/>
      <c r="O597" s="136"/>
      <c r="P597" s="136"/>
      <c r="Q597" s="27"/>
      <c r="R597" s="136"/>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row>
    <row r="598" spans="1:44" ht="15.75" customHeight="1">
      <c r="A598" s="27"/>
      <c r="B598" s="27"/>
      <c r="C598" s="135"/>
      <c r="D598" s="27"/>
      <c r="E598" s="27"/>
      <c r="F598" s="135"/>
      <c r="G598" s="27"/>
      <c r="H598" s="136"/>
      <c r="I598" s="136"/>
      <c r="J598" s="136"/>
      <c r="K598" s="136"/>
      <c r="L598" s="136"/>
      <c r="M598" s="136"/>
      <c r="N598" s="136"/>
      <c r="O598" s="136"/>
      <c r="P598" s="136"/>
      <c r="Q598" s="27"/>
      <c r="R598" s="136"/>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row>
    <row r="599" spans="1:44" ht="15.75" customHeight="1">
      <c r="A599" s="27"/>
      <c r="B599" s="27"/>
      <c r="C599" s="135"/>
      <c r="D599" s="27"/>
      <c r="E599" s="27"/>
      <c r="F599" s="135"/>
      <c r="G599" s="27"/>
      <c r="H599" s="136"/>
      <c r="I599" s="136"/>
      <c r="J599" s="136"/>
      <c r="K599" s="136"/>
      <c r="L599" s="136"/>
      <c r="M599" s="136"/>
      <c r="N599" s="136"/>
      <c r="O599" s="136"/>
      <c r="P599" s="136"/>
      <c r="Q599" s="27"/>
      <c r="R599" s="136"/>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row>
    <row r="600" spans="1:44" ht="15.75" customHeight="1">
      <c r="A600" s="27"/>
      <c r="B600" s="27"/>
      <c r="C600" s="135"/>
      <c r="D600" s="27"/>
      <c r="E600" s="27"/>
      <c r="F600" s="135"/>
      <c r="G600" s="27"/>
      <c r="H600" s="136"/>
      <c r="I600" s="136"/>
      <c r="J600" s="136"/>
      <c r="K600" s="136"/>
      <c r="L600" s="136"/>
      <c r="M600" s="136"/>
      <c r="N600" s="136"/>
      <c r="O600" s="136"/>
      <c r="P600" s="136"/>
      <c r="Q600" s="27"/>
      <c r="R600" s="136"/>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row>
    <row r="601" spans="1:44" ht="15.75" customHeight="1">
      <c r="A601" s="27"/>
      <c r="B601" s="27"/>
      <c r="C601" s="135"/>
      <c r="D601" s="27"/>
      <c r="E601" s="27"/>
      <c r="F601" s="135"/>
      <c r="G601" s="27"/>
      <c r="H601" s="136"/>
      <c r="I601" s="136"/>
      <c r="J601" s="136"/>
      <c r="K601" s="136"/>
      <c r="L601" s="136"/>
      <c r="M601" s="136"/>
      <c r="N601" s="136"/>
      <c r="O601" s="136"/>
      <c r="P601" s="136"/>
      <c r="Q601" s="27"/>
      <c r="R601" s="136"/>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row>
    <row r="602" spans="1:44" ht="15.75" customHeight="1">
      <c r="A602" s="27"/>
      <c r="B602" s="27"/>
      <c r="C602" s="135"/>
      <c r="D602" s="27"/>
      <c r="E602" s="27"/>
      <c r="F602" s="135"/>
      <c r="G602" s="27"/>
      <c r="H602" s="136"/>
      <c r="I602" s="136"/>
      <c r="J602" s="136"/>
      <c r="K602" s="136"/>
      <c r="L602" s="136"/>
      <c r="M602" s="136"/>
      <c r="N602" s="136"/>
      <c r="O602" s="136"/>
      <c r="P602" s="136"/>
      <c r="Q602" s="27"/>
      <c r="R602" s="136"/>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row>
    <row r="603" spans="1:44" ht="15.75" customHeight="1">
      <c r="A603" s="27"/>
      <c r="B603" s="27"/>
      <c r="C603" s="135"/>
      <c r="D603" s="27"/>
      <c r="E603" s="27"/>
      <c r="F603" s="135"/>
      <c r="G603" s="27"/>
      <c r="H603" s="136"/>
      <c r="I603" s="136"/>
      <c r="J603" s="136"/>
      <c r="K603" s="136"/>
      <c r="L603" s="136"/>
      <c r="M603" s="136"/>
      <c r="N603" s="136"/>
      <c r="O603" s="136"/>
      <c r="P603" s="136"/>
      <c r="Q603" s="27"/>
      <c r="R603" s="136"/>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row>
    <row r="604" spans="1:44" ht="15.75" customHeight="1">
      <c r="A604" s="27"/>
      <c r="B604" s="27"/>
      <c r="C604" s="135"/>
      <c r="D604" s="27"/>
      <c r="E604" s="27"/>
      <c r="F604" s="135"/>
      <c r="G604" s="27"/>
      <c r="H604" s="136"/>
      <c r="I604" s="136"/>
      <c r="J604" s="136"/>
      <c r="K604" s="136"/>
      <c r="L604" s="136"/>
      <c r="M604" s="136"/>
      <c r="N604" s="136"/>
      <c r="O604" s="136"/>
      <c r="P604" s="136"/>
      <c r="Q604" s="27"/>
      <c r="R604" s="136"/>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row>
    <row r="605" spans="1:44" ht="15.75" customHeight="1">
      <c r="A605" s="27"/>
      <c r="B605" s="27"/>
      <c r="C605" s="135"/>
      <c r="D605" s="27"/>
      <c r="E605" s="27"/>
      <c r="F605" s="135"/>
      <c r="G605" s="27"/>
      <c r="H605" s="136"/>
      <c r="I605" s="136"/>
      <c r="J605" s="136"/>
      <c r="K605" s="136"/>
      <c r="L605" s="136"/>
      <c r="M605" s="136"/>
      <c r="N605" s="136"/>
      <c r="O605" s="136"/>
      <c r="P605" s="136"/>
      <c r="Q605" s="27"/>
      <c r="R605" s="136"/>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row>
    <row r="606" spans="1:44" ht="15.75" customHeight="1">
      <c r="A606" s="27"/>
      <c r="B606" s="27"/>
      <c r="C606" s="135"/>
      <c r="D606" s="27"/>
      <c r="E606" s="27"/>
      <c r="F606" s="135"/>
      <c r="G606" s="27"/>
      <c r="H606" s="136"/>
      <c r="I606" s="136"/>
      <c r="J606" s="136"/>
      <c r="K606" s="136"/>
      <c r="L606" s="136"/>
      <c r="M606" s="136"/>
      <c r="N606" s="136"/>
      <c r="O606" s="136"/>
      <c r="P606" s="136"/>
      <c r="Q606" s="27"/>
      <c r="R606" s="136"/>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row>
    <row r="607" spans="1:44" ht="15.75" customHeight="1">
      <c r="A607" s="27"/>
      <c r="B607" s="27"/>
      <c r="C607" s="135"/>
      <c r="D607" s="27"/>
      <c r="E607" s="27"/>
      <c r="F607" s="135"/>
      <c r="G607" s="27"/>
      <c r="H607" s="136"/>
      <c r="I607" s="136"/>
      <c r="J607" s="136"/>
      <c r="K607" s="136"/>
      <c r="L607" s="136"/>
      <c r="M607" s="136"/>
      <c r="N607" s="136"/>
      <c r="O607" s="136"/>
      <c r="P607" s="136"/>
      <c r="Q607" s="27"/>
      <c r="R607" s="136"/>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row>
    <row r="608" spans="1:44" ht="15.75" customHeight="1">
      <c r="A608" s="27"/>
      <c r="B608" s="27"/>
      <c r="C608" s="135"/>
      <c r="D608" s="27"/>
      <c r="E608" s="27"/>
      <c r="F608" s="135"/>
      <c r="G608" s="27"/>
      <c r="H608" s="136"/>
      <c r="I608" s="136"/>
      <c r="J608" s="136"/>
      <c r="K608" s="136"/>
      <c r="L608" s="136"/>
      <c r="M608" s="136"/>
      <c r="N608" s="136"/>
      <c r="O608" s="136"/>
      <c r="P608" s="136"/>
      <c r="Q608" s="27"/>
      <c r="R608" s="136"/>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row>
    <row r="609" spans="1:44" ht="15.75" customHeight="1">
      <c r="A609" s="27"/>
      <c r="B609" s="27"/>
      <c r="C609" s="135"/>
      <c r="D609" s="27"/>
      <c r="E609" s="27"/>
      <c r="F609" s="135"/>
      <c r="G609" s="27"/>
      <c r="H609" s="136"/>
      <c r="I609" s="136"/>
      <c r="J609" s="136"/>
      <c r="K609" s="136"/>
      <c r="L609" s="136"/>
      <c r="M609" s="136"/>
      <c r="N609" s="136"/>
      <c r="O609" s="136"/>
      <c r="P609" s="136"/>
      <c r="Q609" s="27"/>
      <c r="R609" s="136"/>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row>
    <row r="610" spans="1:44" ht="15.75" customHeight="1">
      <c r="A610" s="27"/>
      <c r="B610" s="27"/>
      <c r="C610" s="135"/>
      <c r="D610" s="27"/>
      <c r="E610" s="27"/>
      <c r="F610" s="135"/>
      <c r="G610" s="27"/>
      <c r="H610" s="136"/>
      <c r="I610" s="136"/>
      <c r="J610" s="136"/>
      <c r="K610" s="136"/>
      <c r="L610" s="136"/>
      <c r="M610" s="136"/>
      <c r="N610" s="136"/>
      <c r="O610" s="136"/>
      <c r="P610" s="136"/>
      <c r="Q610" s="27"/>
      <c r="R610" s="136"/>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row>
    <row r="611" spans="1:44" ht="15.75" customHeight="1">
      <c r="A611" s="27"/>
      <c r="B611" s="27"/>
      <c r="C611" s="135"/>
      <c r="D611" s="27"/>
      <c r="E611" s="27"/>
      <c r="F611" s="135"/>
      <c r="G611" s="27"/>
      <c r="H611" s="136"/>
      <c r="I611" s="136"/>
      <c r="J611" s="136"/>
      <c r="K611" s="136"/>
      <c r="L611" s="136"/>
      <c r="M611" s="136"/>
      <c r="N611" s="136"/>
      <c r="O611" s="136"/>
      <c r="P611" s="136"/>
      <c r="Q611" s="27"/>
      <c r="R611" s="136"/>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row>
    <row r="612" spans="1:44" ht="15.75" customHeight="1">
      <c r="A612" s="27"/>
      <c r="B612" s="27"/>
      <c r="C612" s="135"/>
      <c r="D612" s="27"/>
      <c r="E612" s="27"/>
      <c r="F612" s="135"/>
      <c r="G612" s="27"/>
      <c r="H612" s="136"/>
      <c r="I612" s="136"/>
      <c r="J612" s="136"/>
      <c r="K612" s="136"/>
      <c r="L612" s="136"/>
      <c r="M612" s="136"/>
      <c r="N612" s="136"/>
      <c r="O612" s="136"/>
      <c r="P612" s="136"/>
      <c r="Q612" s="27"/>
      <c r="R612" s="136"/>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row>
    <row r="613" spans="1:44" ht="15.75" customHeight="1">
      <c r="A613" s="27"/>
      <c r="B613" s="27"/>
      <c r="C613" s="135"/>
      <c r="D613" s="27"/>
      <c r="E613" s="27"/>
      <c r="F613" s="135"/>
      <c r="G613" s="27"/>
      <c r="H613" s="136"/>
      <c r="I613" s="136"/>
      <c r="J613" s="136"/>
      <c r="K613" s="136"/>
      <c r="L613" s="136"/>
      <c r="M613" s="136"/>
      <c r="N613" s="136"/>
      <c r="O613" s="136"/>
      <c r="P613" s="136"/>
      <c r="Q613" s="27"/>
      <c r="R613" s="136"/>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row>
    <row r="614" spans="1:44" ht="15.75" customHeight="1">
      <c r="A614" s="27"/>
      <c r="B614" s="27"/>
      <c r="C614" s="135"/>
      <c r="D614" s="27"/>
      <c r="E614" s="27"/>
      <c r="F614" s="135"/>
      <c r="G614" s="27"/>
      <c r="H614" s="136"/>
      <c r="I614" s="136"/>
      <c r="J614" s="136"/>
      <c r="K614" s="136"/>
      <c r="L614" s="136"/>
      <c r="M614" s="136"/>
      <c r="N614" s="136"/>
      <c r="O614" s="136"/>
      <c r="P614" s="136"/>
      <c r="Q614" s="27"/>
      <c r="R614" s="136"/>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row>
    <row r="615" spans="1:44" ht="15.75" customHeight="1">
      <c r="A615" s="27"/>
      <c r="B615" s="27"/>
      <c r="C615" s="135"/>
      <c r="D615" s="27"/>
      <c r="E615" s="27"/>
      <c r="F615" s="135"/>
      <c r="G615" s="27"/>
      <c r="H615" s="136"/>
      <c r="I615" s="136"/>
      <c r="J615" s="136"/>
      <c r="K615" s="136"/>
      <c r="L615" s="136"/>
      <c r="M615" s="136"/>
      <c r="N615" s="136"/>
      <c r="O615" s="136"/>
      <c r="P615" s="136"/>
      <c r="Q615" s="27"/>
      <c r="R615" s="136"/>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row>
    <row r="616" spans="1:44" ht="15.75" customHeight="1">
      <c r="A616" s="27"/>
      <c r="B616" s="27"/>
      <c r="C616" s="135"/>
      <c r="D616" s="27"/>
      <c r="E616" s="27"/>
      <c r="F616" s="135"/>
      <c r="G616" s="27"/>
      <c r="H616" s="136"/>
      <c r="I616" s="136"/>
      <c r="J616" s="136"/>
      <c r="K616" s="136"/>
      <c r="L616" s="136"/>
      <c r="M616" s="136"/>
      <c r="N616" s="136"/>
      <c r="O616" s="136"/>
      <c r="P616" s="136"/>
      <c r="Q616" s="27"/>
      <c r="R616" s="136"/>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row>
    <row r="617" spans="1:44" ht="15.75" customHeight="1">
      <c r="A617" s="27"/>
      <c r="B617" s="27"/>
      <c r="C617" s="135"/>
      <c r="D617" s="27"/>
      <c r="E617" s="27"/>
      <c r="F617" s="135"/>
      <c r="G617" s="27"/>
      <c r="H617" s="136"/>
      <c r="I617" s="136"/>
      <c r="J617" s="136"/>
      <c r="K617" s="136"/>
      <c r="L617" s="136"/>
      <c r="M617" s="136"/>
      <c r="N617" s="136"/>
      <c r="O617" s="136"/>
      <c r="P617" s="136"/>
      <c r="Q617" s="27"/>
      <c r="R617" s="136"/>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row>
    <row r="618" spans="1:44" ht="15.75" customHeight="1">
      <c r="A618" s="27"/>
      <c r="B618" s="27"/>
      <c r="C618" s="135"/>
      <c r="D618" s="27"/>
      <c r="E618" s="27"/>
      <c r="F618" s="135"/>
      <c r="G618" s="27"/>
      <c r="H618" s="136"/>
      <c r="I618" s="136"/>
      <c r="J618" s="136"/>
      <c r="K618" s="136"/>
      <c r="L618" s="136"/>
      <c r="M618" s="136"/>
      <c r="N618" s="136"/>
      <c r="O618" s="136"/>
      <c r="P618" s="136"/>
      <c r="Q618" s="27"/>
      <c r="R618" s="136"/>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row>
    <row r="619" spans="1:44" ht="15.75" customHeight="1">
      <c r="A619" s="27"/>
      <c r="B619" s="27"/>
      <c r="C619" s="135"/>
      <c r="D619" s="27"/>
      <c r="E619" s="27"/>
      <c r="F619" s="135"/>
      <c r="G619" s="27"/>
      <c r="H619" s="136"/>
      <c r="I619" s="136"/>
      <c r="J619" s="136"/>
      <c r="K619" s="136"/>
      <c r="L619" s="136"/>
      <c r="M619" s="136"/>
      <c r="N619" s="136"/>
      <c r="O619" s="136"/>
      <c r="P619" s="136"/>
      <c r="Q619" s="27"/>
      <c r="R619" s="136"/>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row>
    <row r="620" spans="1:44" ht="15.75" customHeight="1">
      <c r="A620" s="27"/>
      <c r="B620" s="27"/>
      <c r="C620" s="135"/>
      <c r="D620" s="27"/>
      <c r="E620" s="27"/>
      <c r="F620" s="135"/>
      <c r="G620" s="27"/>
      <c r="H620" s="136"/>
      <c r="I620" s="136"/>
      <c r="J620" s="136"/>
      <c r="K620" s="136"/>
      <c r="L620" s="136"/>
      <c r="M620" s="136"/>
      <c r="N620" s="136"/>
      <c r="O620" s="136"/>
      <c r="P620" s="136"/>
      <c r="Q620" s="27"/>
      <c r="R620" s="136"/>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row>
    <row r="621" spans="1:44" ht="15.75" customHeight="1">
      <c r="A621" s="27"/>
      <c r="B621" s="27"/>
      <c r="C621" s="135"/>
      <c r="D621" s="27"/>
      <c r="E621" s="27"/>
      <c r="F621" s="135"/>
      <c r="G621" s="27"/>
      <c r="H621" s="136"/>
      <c r="I621" s="136"/>
      <c r="J621" s="136"/>
      <c r="K621" s="136"/>
      <c r="L621" s="136"/>
      <c r="M621" s="136"/>
      <c r="N621" s="136"/>
      <c r="O621" s="136"/>
      <c r="P621" s="136"/>
      <c r="Q621" s="27"/>
      <c r="R621" s="136"/>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row>
    <row r="622" spans="1:44" ht="15.75" customHeight="1">
      <c r="A622" s="27"/>
      <c r="B622" s="27"/>
      <c r="C622" s="135"/>
      <c r="D622" s="27"/>
      <c r="E622" s="27"/>
      <c r="F622" s="135"/>
      <c r="G622" s="27"/>
      <c r="H622" s="136"/>
      <c r="I622" s="136"/>
      <c r="J622" s="136"/>
      <c r="K622" s="136"/>
      <c r="L622" s="136"/>
      <c r="M622" s="136"/>
      <c r="N622" s="136"/>
      <c r="O622" s="136"/>
      <c r="P622" s="136"/>
      <c r="Q622" s="27"/>
      <c r="R622" s="136"/>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row>
    <row r="623" spans="1:44" ht="15.75" customHeight="1">
      <c r="A623" s="27"/>
      <c r="B623" s="27"/>
      <c r="C623" s="135"/>
      <c r="D623" s="27"/>
      <c r="E623" s="27"/>
      <c r="F623" s="135"/>
      <c r="G623" s="27"/>
      <c r="H623" s="136"/>
      <c r="I623" s="136"/>
      <c r="J623" s="136"/>
      <c r="K623" s="136"/>
      <c r="L623" s="136"/>
      <c r="M623" s="136"/>
      <c r="N623" s="136"/>
      <c r="O623" s="136"/>
      <c r="P623" s="136"/>
      <c r="Q623" s="27"/>
      <c r="R623" s="136"/>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row>
    <row r="624" spans="1:44" ht="15.75" customHeight="1">
      <c r="A624" s="27"/>
      <c r="B624" s="27"/>
      <c r="C624" s="135"/>
      <c r="D624" s="27"/>
      <c r="E624" s="27"/>
      <c r="F624" s="135"/>
      <c r="G624" s="27"/>
      <c r="H624" s="136"/>
      <c r="I624" s="136"/>
      <c r="J624" s="136"/>
      <c r="K624" s="136"/>
      <c r="L624" s="136"/>
      <c r="M624" s="136"/>
      <c r="N624" s="136"/>
      <c r="O624" s="136"/>
      <c r="P624" s="136"/>
      <c r="Q624" s="27"/>
      <c r="R624" s="136"/>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row>
    <row r="625" spans="1:44" ht="15.75" customHeight="1">
      <c r="A625" s="27"/>
      <c r="B625" s="27"/>
      <c r="C625" s="135"/>
      <c r="D625" s="27"/>
      <c r="E625" s="27"/>
      <c r="F625" s="135"/>
      <c r="G625" s="27"/>
      <c r="H625" s="136"/>
      <c r="I625" s="136"/>
      <c r="J625" s="136"/>
      <c r="K625" s="136"/>
      <c r="L625" s="136"/>
      <c r="M625" s="136"/>
      <c r="N625" s="136"/>
      <c r="O625" s="136"/>
      <c r="P625" s="136"/>
      <c r="Q625" s="27"/>
      <c r="R625" s="136"/>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row>
    <row r="626" spans="1:44" ht="15.75" customHeight="1">
      <c r="A626" s="27"/>
      <c r="B626" s="27"/>
      <c r="C626" s="135"/>
      <c r="D626" s="27"/>
      <c r="E626" s="27"/>
      <c r="F626" s="135"/>
      <c r="G626" s="27"/>
      <c r="H626" s="136"/>
      <c r="I626" s="136"/>
      <c r="J626" s="136"/>
      <c r="K626" s="136"/>
      <c r="L626" s="136"/>
      <c r="M626" s="136"/>
      <c r="N626" s="136"/>
      <c r="O626" s="136"/>
      <c r="P626" s="136"/>
      <c r="Q626" s="27"/>
      <c r="R626" s="136"/>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row>
    <row r="627" spans="1:44" ht="15.75" customHeight="1">
      <c r="A627" s="27"/>
      <c r="B627" s="27"/>
      <c r="C627" s="135"/>
      <c r="D627" s="27"/>
      <c r="E627" s="27"/>
      <c r="F627" s="135"/>
      <c r="G627" s="27"/>
      <c r="H627" s="136"/>
      <c r="I627" s="136"/>
      <c r="J627" s="136"/>
      <c r="K627" s="136"/>
      <c r="L627" s="136"/>
      <c r="M627" s="136"/>
      <c r="N627" s="136"/>
      <c r="O627" s="136"/>
      <c r="P627" s="136"/>
      <c r="Q627" s="27"/>
      <c r="R627" s="136"/>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row>
    <row r="628" spans="1:44" ht="15.75" customHeight="1">
      <c r="A628" s="27"/>
      <c r="B628" s="27"/>
      <c r="C628" s="135"/>
      <c r="D628" s="27"/>
      <c r="E628" s="27"/>
      <c r="F628" s="135"/>
      <c r="G628" s="27"/>
      <c r="H628" s="136"/>
      <c r="I628" s="136"/>
      <c r="J628" s="136"/>
      <c r="K628" s="136"/>
      <c r="L628" s="136"/>
      <c r="M628" s="136"/>
      <c r="N628" s="136"/>
      <c r="O628" s="136"/>
      <c r="P628" s="136"/>
      <c r="Q628" s="27"/>
      <c r="R628" s="136"/>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row>
    <row r="629" spans="1:44" ht="15.75" customHeight="1">
      <c r="A629" s="27"/>
      <c r="B629" s="27"/>
      <c r="C629" s="135"/>
      <c r="D629" s="27"/>
      <c r="E629" s="27"/>
      <c r="F629" s="135"/>
      <c r="G629" s="27"/>
      <c r="H629" s="136"/>
      <c r="I629" s="136"/>
      <c r="J629" s="136"/>
      <c r="K629" s="136"/>
      <c r="L629" s="136"/>
      <c r="M629" s="136"/>
      <c r="N629" s="136"/>
      <c r="O629" s="136"/>
      <c r="P629" s="136"/>
      <c r="Q629" s="27"/>
      <c r="R629" s="136"/>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row>
    <row r="630" spans="1:44" ht="15.75" customHeight="1">
      <c r="A630" s="27"/>
      <c r="B630" s="27"/>
      <c r="C630" s="135"/>
      <c r="D630" s="27"/>
      <c r="E630" s="27"/>
      <c r="F630" s="135"/>
      <c r="G630" s="27"/>
      <c r="H630" s="136"/>
      <c r="I630" s="136"/>
      <c r="J630" s="136"/>
      <c r="K630" s="136"/>
      <c r="L630" s="136"/>
      <c r="M630" s="136"/>
      <c r="N630" s="136"/>
      <c r="O630" s="136"/>
      <c r="P630" s="136"/>
      <c r="Q630" s="27"/>
      <c r="R630" s="136"/>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row>
    <row r="631" spans="1:44" ht="15.75" customHeight="1">
      <c r="A631" s="27"/>
      <c r="B631" s="27"/>
      <c r="C631" s="135"/>
      <c r="D631" s="27"/>
      <c r="E631" s="27"/>
      <c r="F631" s="135"/>
      <c r="G631" s="27"/>
      <c r="H631" s="136"/>
      <c r="I631" s="136"/>
      <c r="J631" s="136"/>
      <c r="K631" s="136"/>
      <c r="L631" s="136"/>
      <c r="M631" s="136"/>
      <c r="N631" s="136"/>
      <c r="O631" s="136"/>
      <c r="P631" s="136"/>
      <c r="Q631" s="27"/>
      <c r="R631" s="136"/>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row>
    <row r="632" spans="1:44" ht="15.75" customHeight="1">
      <c r="A632" s="27"/>
      <c r="B632" s="27"/>
      <c r="C632" s="135"/>
      <c r="D632" s="27"/>
      <c r="E632" s="27"/>
      <c r="F632" s="135"/>
      <c r="G632" s="27"/>
      <c r="H632" s="136"/>
      <c r="I632" s="136"/>
      <c r="J632" s="136"/>
      <c r="K632" s="136"/>
      <c r="L632" s="136"/>
      <c r="M632" s="136"/>
      <c r="N632" s="136"/>
      <c r="O632" s="136"/>
      <c r="P632" s="136"/>
      <c r="Q632" s="27"/>
      <c r="R632" s="136"/>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row>
    <row r="633" spans="1:44" ht="15.75" customHeight="1">
      <c r="A633" s="27"/>
      <c r="B633" s="27"/>
      <c r="C633" s="135"/>
      <c r="D633" s="27"/>
      <c r="E633" s="27"/>
      <c r="F633" s="135"/>
      <c r="G633" s="27"/>
      <c r="H633" s="136"/>
      <c r="I633" s="136"/>
      <c r="J633" s="136"/>
      <c r="K633" s="136"/>
      <c r="L633" s="136"/>
      <c r="M633" s="136"/>
      <c r="N633" s="136"/>
      <c r="O633" s="136"/>
      <c r="P633" s="136"/>
      <c r="Q633" s="27"/>
      <c r="R633" s="136"/>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row>
    <row r="634" spans="1:44" ht="15.75" customHeight="1">
      <c r="A634" s="27"/>
      <c r="B634" s="27"/>
      <c r="C634" s="135"/>
      <c r="D634" s="27"/>
      <c r="E634" s="27"/>
      <c r="F634" s="135"/>
      <c r="G634" s="27"/>
      <c r="H634" s="136"/>
      <c r="I634" s="136"/>
      <c r="J634" s="136"/>
      <c r="K634" s="136"/>
      <c r="L634" s="136"/>
      <c r="M634" s="136"/>
      <c r="N634" s="136"/>
      <c r="O634" s="136"/>
      <c r="P634" s="136"/>
      <c r="Q634" s="27"/>
      <c r="R634" s="136"/>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row>
    <row r="635" spans="1:44" ht="15.75" customHeight="1">
      <c r="A635" s="27"/>
      <c r="B635" s="27"/>
      <c r="C635" s="135"/>
      <c r="D635" s="27"/>
      <c r="E635" s="27"/>
      <c r="F635" s="135"/>
      <c r="G635" s="27"/>
      <c r="H635" s="136"/>
      <c r="I635" s="136"/>
      <c r="J635" s="136"/>
      <c r="K635" s="136"/>
      <c r="L635" s="136"/>
      <c r="M635" s="136"/>
      <c r="N635" s="136"/>
      <c r="O635" s="136"/>
      <c r="P635" s="136"/>
      <c r="Q635" s="27"/>
      <c r="R635" s="136"/>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row>
    <row r="636" spans="1:44" ht="15.75" customHeight="1">
      <c r="A636" s="27"/>
      <c r="B636" s="27"/>
      <c r="C636" s="135"/>
      <c r="D636" s="27"/>
      <c r="E636" s="27"/>
      <c r="F636" s="135"/>
      <c r="G636" s="27"/>
      <c r="H636" s="136"/>
      <c r="I636" s="136"/>
      <c r="J636" s="136"/>
      <c r="K636" s="136"/>
      <c r="L636" s="136"/>
      <c r="M636" s="136"/>
      <c r="N636" s="136"/>
      <c r="O636" s="136"/>
      <c r="P636" s="136"/>
      <c r="Q636" s="27"/>
      <c r="R636" s="136"/>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row>
    <row r="637" spans="1:44" ht="15.75" customHeight="1">
      <c r="A637" s="27"/>
      <c r="B637" s="27"/>
      <c r="C637" s="135"/>
      <c r="D637" s="27"/>
      <c r="E637" s="27"/>
      <c r="F637" s="135"/>
      <c r="G637" s="27"/>
      <c r="H637" s="136"/>
      <c r="I637" s="136"/>
      <c r="J637" s="136"/>
      <c r="K637" s="136"/>
      <c r="L637" s="136"/>
      <c r="M637" s="136"/>
      <c r="N637" s="136"/>
      <c r="O637" s="136"/>
      <c r="P637" s="136"/>
      <c r="Q637" s="27"/>
      <c r="R637" s="136"/>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row>
    <row r="638" spans="1:44" ht="15.75" customHeight="1">
      <c r="A638" s="27"/>
      <c r="B638" s="27"/>
      <c r="C638" s="135"/>
      <c r="D638" s="27"/>
      <c r="E638" s="27"/>
      <c r="F638" s="135"/>
      <c r="G638" s="27"/>
      <c r="H638" s="136"/>
      <c r="I638" s="136"/>
      <c r="J638" s="136"/>
      <c r="K638" s="136"/>
      <c r="L638" s="136"/>
      <c r="M638" s="136"/>
      <c r="N638" s="136"/>
      <c r="O638" s="136"/>
      <c r="P638" s="136"/>
      <c r="Q638" s="27"/>
      <c r="R638" s="136"/>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row>
    <row r="639" spans="1:44" ht="15.75" customHeight="1">
      <c r="A639" s="27"/>
      <c r="B639" s="27"/>
      <c r="C639" s="135"/>
      <c r="D639" s="27"/>
      <c r="E639" s="27"/>
      <c r="F639" s="135"/>
      <c r="G639" s="27"/>
      <c r="H639" s="136"/>
      <c r="I639" s="136"/>
      <c r="J639" s="136"/>
      <c r="K639" s="136"/>
      <c r="L639" s="136"/>
      <c r="M639" s="136"/>
      <c r="N639" s="136"/>
      <c r="O639" s="136"/>
      <c r="P639" s="136"/>
      <c r="Q639" s="27"/>
      <c r="R639" s="136"/>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row>
    <row r="640" spans="1:44" ht="15.75" customHeight="1">
      <c r="A640" s="27"/>
      <c r="B640" s="27"/>
      <c r="C640" s="135"/>
      <c r="D640" s="27"/>
      <c r="E640" s="27"/>
      <c r="F640" s="135"/>
      <c r="G640" s="27"/>
      <c r="H640" s="136"/>
      <c r="I640" s="136"/>
      <c r="J640" s="136"/>
      <c r="K640" s="136"/>
      <c r="L640" s="136"/>
      <c r="M640" s="136"/>
      <c r="N640" s="136"/>
      <c r="O640" s="136"/>
      <c r="P640" s="136"/>
      <c r="Q640" s="27"/>
      <c r="R640" s="136"/>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row>
    <row r="641" spans="1:44" ht="15.75" customHeight="1">
      <c r="A641" s="27"/>
      <c r="B641" s="27"/>
      <c r="C641" s="135"/>
      <c r="D641" s="27"/>
      <c r="E641" s="27"/>
      <c r="F641" s="135"/>
      <c r="G641" s="27"/>
      <c r="H641" s="136"/>
      <c r="I641" s="136"/>
      <c r="J641" s="136"/>
      <c r="K641" s="136"/>
      <c r="L641" s="136"/>
      <c r="M641" s="136"/>
      <c r="N641" s="136"/>
      <c r="O641" s="136"/>
      <c r="P641" s="136"/>
      <c r="Q641" s="27"/>
      <c r="R641" s="136"/>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row>
    <row r="642" spans="1:44" ht="15.75" customHeight="1">
      <c r="A642" s="27"/>
      <c r="B642" s="27"/>
      <c r="C642" s="135"/>
      <c r="D642" s="27"/>
      <c r="E642" s="27"/>
      <c r="F642" s="135"/>
      <c r="G642" s="27"/>
      <c r="H642" s="136"/>
      <c r="I642" s="136"/>
      <c r="J642" s="136"/>
      <c r="K642" s="136"/>
      <c r="L642" s="136"/>
      <c r="M642" s="136"/>
      <c r="N642" s="136"/>
      <c r="O642" s="136"/>
      <c r="P642" s="136"/>
      <c r="Q642" s="27"/>
      <c r="R642" s="136"/>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row>
    <row r="643" spans="1:44" ht="15.75" customHeight="1">
      <c r="A643" s="27"/>
      <c r="B643" s="27"/>
      <c r="C643" s="135"/>
      <c r="D643" s="27"/>
      <c r="E643" s="27"/>
      <c r="F643" s="135"/>
      <c r="G643" s="27"/>
      <c r="H643" s="136"/>
      <c r="I643" s="136"/>
      <c r="J643" s="136"/>
      <c r="K643" s="136"/>
      <c r="L643" s="136"/>
      <c r="M643" s="136"/>
      <c r="N643" s="136"/>
      <c r="O643" s="136"/>
      <c r="P643" s="136"/>
      <c r="Q643" s="27"/>
      <c r="R643" s="136"/>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row>
    <row r="644" spans="1:44" ht="15.75" customHeight="1">
      <c r="A644" s="27"/>
      <c r="B644" s="27"/>
      <c r="C644" s="135"/>
      <c r="D644" s="27"/>
      <c r="E644" s="27"/>
      <c r="F644" s="135"/>
      <c r="G644" s="27"/>
      <c r="H644" s="136"/>
      <c r="I644" s="136"/>
      <c r="J644" s="136"/>
      <c r="K644" s="136"/>
      <c r="L644" s="136"/>
      <c r="M644" s="136"/>
      <c r="N644" s="136"/>
      <c r="O644" s="136"/>
      <c r="P644" s="136"/>
      <c r="Q644" s="27"/>
      <c r="R644" s="136"/>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row>
    <row r="645" spans="1:44" ht="15.75" customHeight="1">
      <c r="A645" s="27"/>
      <c r="B645" s="27"/>
      <c r="C645" s="135"/>
      <c r="D645" s="27"/>
      <c r="E645" s="27"/>
      <c r="F645" s="135"/>
      <c r="G645" s="27"/>
      <c r="H645" s="136"/>
      <c r="I645" s="136"/>
      <c r="J645" s="136"/>
      <c r="K645" s="136"/>
      <c r="L645" s="136"/>
      <c r="M645" s="136"/>
      <c r="N645" s="136"/>
      <c r="O645" s="136"/>
      <c r="P645" s="136"/>
      <c r="Q645" s="27"/>
      <c r="R645" s="136"/>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row>
    <row r="646" spans="1:44" ht="15.75" customHeight="1">
      <c r="A646" s="27"/>
      <c r="B646" s="27"/>
      <c r="C646" s="135"/>
      <c r="D646" s="27"/>
      <c r="E646" s="27"/>
      <c r="F646" s="135"/>
      <c r="G646" s="27"/>
      <c r="H646" s="136"/>
      <c r="I646" s="136"/>
      <c r="J646" s="136"/>
      <c r="K646" s="136"/>
      <c r="L646" s="136"/>
      <c r="M646" s="136"/>
      <c r="N646" s="136"/>
      <c r="O646" s="136"/>
      <c r="P646" s="136"/>
      <c r="Q646" s="27"/>
      <c r="R646" s="136"/>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row>
    <row r="647" spans="1:44" ht="15.75" customHeight="1">
      <c r="A647" s="27"/>
      <c r="B647" s="27"/>
      <c r="C647" s="135"/>
      <c r="D647" s="27"/>
      <c r="E647" s="27"/>
      <c r="F647" s="135"/>
      <c r="G647" s="27"/>
      <c r="H647" s="136"/>
      <c r="I647" s="136"/>
      <c r="J647" s="136"/>
      <c r="K647" s="136"/>
      <c r="L647" s="136"/>
      <c r="M647" s="136"/>
      <c r="N647" s="136"/>
      <c r="O647" s="136"/>
      <c r="P647" s="136"/>
      <c r="Q647" s="27"/>
      <c r="R647" s="136"/>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row>
    <row r="648" spans="1:44" ht="15.75" customHeight="1">
      <c r="A648" s="27"/>
      <c r="B648" s="27"/>
      <c r="C648" s="135"/>
      <c r="D648" s="27"/>
      <c r="E648" s="27"/>
      <c r="F648" s="135"/>
      <c r="G648" s="27"/>
      <c r="H648" s="136"/>
      <c r="I648" s="136"/>
      <c r="J648" s="136"/>
      <c r="K648" s="136"/>
      <c r="L648" s="136"/>
      <c r="M648" s="136"/>
      <c r="N648" s="136"/>
      <c r="O648" s="136"/>
      <c r="P648" s="136"/>
      <c r="Q648" s="27"/>
      <c r="R648" s="136"/>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row>
    <row r="649" spans="1:44" ht="15.75" customHeight="1">
      <c r="A649" s="27"/>
      <c r="B649" s="27"/>
      <c r="C649" s="135"/>
      <c r="D649" s="27"/>
      <c r="E649" s="27"/>
      <c r="F649" s="135"/>
      <c r="G649" s="27"/>
      <c r="H649" s="136"/>
      <c r="I649" s="136"/>
      <c r="J649" s="136"/>
      <c r="K649" s="136"/>
      <c r="L649" s="136"/>
      <c r="M649" s="136"/>
      <c r="N649" s="136"/>
      <c r="O649" s="136"/>
      <c r="P649" s="136"/>
      <c r="Q649" s="27"/>
      <c r="R649" s="136"/>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row>
    <row r="650" spans="1:44" ht="15.75" customHeight="1">
      <c r="A650" s="27"/>
      <c r="B650" s="27"/>
      <c r="C650" s="135"/>
      <c r="D650" s="27"/>
      <c r="E650" s="27"/>
      <c r="F650" s="135"/>
      <c r="G650" s="27"/>
      <c r="H650" s="136"/>
      <c r="I650" s="136"/>
      <c r="J650" s="136"/>
      <c r="K650" s="136"/>
      <c r="L650" s="136"/>
      <c r="M650" s="136"/>
      <c r="N650" s="136"/>
      <c r="O650" s="136"/>
      <c r="P650" s="136"/>
      <c r="Q650" s="27"/>
      <c r="R650" s="136"/>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row>
    <row r="651" spans="1:44" ht="15.75" customHeight="1">
      <c r="A651" s="27"/>
      <c r="B651" s="27"/>
      <c r="C651" s="135"/>
      <c r="D651" s="27"/>
      <c r="E651" s="27"/>
      <c r="F651" s="135"/>
      <c r="G651" s="27"/>
      <c r="H651" s="136"/>
      <c r="I651" s="136"/>
      <c r="J651" s="136"/>
      <c r="K651" s="136"/>
      <c r="L651" s="136"/>
      <c r="M651" s="136"/>
      <c r="N651" s="136"/>
      <c r="O651" s="136"/>
      <c r="P651" s="136"/>
      <c r="Q651" s="27"/>
      <c r="R651" s="136"/>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row>
    <row r="652" spans="1:44" ht="15.75" customHeight="1">
      <c r="A652" s="27"/>
      <c r="B652" s="27"/>
      <c r="C652" s="135"/>
      <c r="D652" s="27"/>
      <c r="E652" s="27"/>
      <c r="F652" s="135"/>
      <c r="G652" s="27"/>
      <c r="H652" s="136"/>
      <c r="I652" s="136"/>
      <c r="J652" s="136"/>
      <c r="K652" s="136"/>
      <c r="L652" s="136"/>
      <c r="M652" s="136"/>
      <c r="N652" s="136"/>
      <c r="O652" s="136"/>
      <c r="P652" s="136"/>
      <c r="Q652" s="27"/>
      <c r="R652" s="136"/>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row>
    <row r="653" spans="1:44" ht="15.75" customHeight="1">
      <c r="A653" s="27"/>
      <c r="B653" s="27"/>
      <c r="C653" s="135"/>
      <c r="D653" s="27"/>
      <c r="E653" s="27"/>
      <c r="F653" s="135"/>
      <c r="G653" s="27"/>
      <c r="H653" s="136"/>
      <c r="I653" s="136"/>
      <c r="J653" s="136"/>
      <c r="K653" s="136"/>
      <c r="L653" s="136"/>
      <c r="M653" s="136"/>
      <c r="N653" s="136"/>
      <c r="O653" s="136"/>
      <c r="P653" s="136"/>
      <c r="Q653" s="27"/>
      <c r="R653" s="136"/>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row>
    <row r="654" spans="1:44" ht="15.75" customHeight="1">
      <c r="A654" s="27"/>
      <c r="B654" s="27"/>
      <c r="C654" s="135"/>
      <c r="D654" s="27"/>
      <c r="E654" s="27"/>
      <c r="F654" s="135"/>
      <c r="G654" s="27"/>
      <c r="H654" s="136"/>
      <c r="I654" s="136"/>
      <c r="J654" s="136"/>
      <c r="K654" s="136"/>
      <c r="L654" s="136"/>
      <c r="M654" s="136"/>
      <c r="N654" s="136"/>
      <c r="O654" s="136"/>
      <c r="P654" s="136"/>
      <c r="Q654" s="27"/>
      <c r="R654" s="136"/>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row>
    <row r="655" spans="1:44" ht="15.75" customHeight="1">
      <c r="A655" s="27"/>
      <c r="B655" s="27"/>
      <c r="C655" s="135"/>
      <c r="D655" s="27"/>
      <c r="E655" s="27"/>
      <c r="F655" s="135"/>
      <c r="G655" s="27"/>
      <c r="H655" s="136"/>
      <c r="I655" s="136"/>
      <c r="J655" s="136"/>
      <c r="K655" s="136"/>
      <c r="L655" s="136"/>
      <c r="M655" s="136"/>
      <c r="N655" s="136"/>
      <c r="O655" s="136"/>
      <c r="P655" s="136"/>
      <c r="Q655" s="27"/>
      <c r="R655" s="136"/>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row>
    <row r="656" spans="1:44" ht="15.75" customHeight="1">
      <c r="A656" s="27"/>
      <c r="B656" s="27"/>
      <c r="C656" s="135"/>
      <c r="D656" s="27"/>
      <c r="E656" s="27"/>
      <c r="F656" s="135"/>
      <c r="G656" s="27"/>
      <c r="H656" s="136"/>
      <c r="I656" s="136"/>
      <c r="J656" s="136"/>
      <c r="K656" s="136"/>
      <c r="L656" s="136"/>
      <c r="M656" s="136"/>
      <c r="N656" s="136"/>
      <c r="O656" s="136"/>
      <c r="P656" s="136"/>
      <c r="Q656" s="27"/>
      <c r="R656" s="136"/>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row>
    <row r="657" spans="1:44" ht="15.75" customHeight="1">
      <c r="A657" s="27"/>
      <c r="B657" s="27"/>
      <c r="C657" s="135"/>
      <c r="D657" s="27"/>
      <c r="E657" s="27"/>
      <c r="F657" s="135"/>
      <c r="G657" s="27"/>
      <c r="H657" s="136"/>
      <c r="I657" s="136"/>
      <c r="J657" s="136"/>
      <c r="K657" s="136"/>
      <c r="L657" s="136"/>
      <c r="M657" s="136"/>
      <c r="N657" s="136"/>
      <c r="O657" s="136"/>
      <c r="P657" s="136"/>
      <c r="Q657" s="27"/>
      <c r="R657" s="136"/>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row>
    <row r="658" spans="1:44" ht="15.75" customHeight="1">
      <c r="A658" s="27"/>
      <c r="B658" s="27"/>
      <c r="C658" s="135"/>
      <c r="D658" s="27"/>
      <c r="E658" s="27"/>
      <c r="F658" s="135"/>
      <c r="G658" s="27"/>
      <c r="H658" s="136"/>
      <c r="I658" s="136"/>
      <c r="J658" s="136"/>
      <c r="K658" s="136"/>
      <c r="L658" s="136"/>
      <c r="M658" s="136"/>
      <c r="N658" s="136"/>
      <c r="O658" s="136"/>
      <c r="P658" s="136"/>
      <c r="Q658" s="27"/>
      <c r="R658" s="136"/>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row>
    <row r="659" spans="1:44" ht="15.75" customHeight="1">
      <c r="A659" s="27"/>
      <c r="B659" s="27"/>
      <c r="C659" s="135"/>
      <c r="D659" s="27"/>
      <c r="E659" s="27"/>
      <c r="F659" s="135"/>
      <c r="G659" s="27"/>
      <c r="H659" s="136"/>
      <c r="I659" s="136"/>
      <c r="J659" s="136"/>
      <c r="K659" s="136"/>
      <c r="L659" s="136"/>
      <c r="M659" s="136"/>
      <c r="N659" s="136"/>
      <c r="O659" s="136"/>
      <c r="P659" s="136"/>
      <c r="Q659" s="27"/>
      <c r="R659" s="136"/>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row>
    <row r="660" spans="1:44" ht="15.75" customHeight="1">
      <c r="A660" s="27"/>
      <c r="B660" s="27"/>
      <c r="C660" s="135"/>
      <c r="D660" s="27"/>
      <c r="E660" s="27"/>
      <c r="F660" s="135"/>
      <c r="G660" s="27"/>
      <c r="H660" s="136"/>
      <c r="I660" s="136"/>
      <c r="J660" s="136"/>
      <c r="K660" s="136"/>
      <c r="L660" s="136"/>
      <c r="M660" s="136"/>
      <c r="N660" s="136"/>
      <c r="O660" s="136"/>
      <c r="P660" s="136"/>
      <c r="Q660" s="27"/>
      <c r="R660" s="136"/>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row>
    <row r="661" spans="1:44" ht="15.75" customHeight="1">
      <c r="A661" s="27"/>
      <c r="B661" s="27"/>
      <c r="C661" s="135"/>
      <c r="D661" s="27"/>
      <c r="E661" s="27"/>
      <c r="F661" s="135"/>
      <c r="G661" s="27"/>
      <c r="H661" s="136"/>
      <c r="I661" s="136"/>
      <c r="J661" s="136"/>
      <c r="K661" s="136"/>
      <c r="L661" s="136"/>
      <c r="M661" s="136"/>
      <c r="N661" s="136"/>
      <c r="O661" s="136"/>
      <c r="P661" s="136"/>
      <c r="Q661" s="27"/>
      <c r="R661" s="136"/>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row>
    <row r="662" spans="1:44" ht="15.75" customHeight="1">
      <c r="A662" s="27"/>
      <c r="B662" s="27"/>
      <c r="C662" s="135"/>
      <c r="D662" s="27"/>
      <c r="E662" s="27"/>
      <c r="F662" s="135"/>
      <c r="G662" s="27"/>
      <c r="H662" s="136"/>
      <c r="I662" s="136"/>
      <c r="J662" s="136"/>
      <c r="K662" s="136"/>
      <c r="L662" s="136"/>
      <c r="M662" s="136"/>
      <c r="N662" s="136"/>
      <c r="O662" s="136"/>
      <c r="P662" s="136"/>
      <c r="Q662" s="27"/>
      <c r="R662" s="136"/>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row>
    <row r="663" spans="1:44" ht="15.75" customHeight="1">
      <c r="A663" s="27"/>
      <c r="B663" s="27"/>
      <c r="C663" s="135"/>
      <c r="D663" s="27"/>
      <c r="E663" s="27"/>
      <c r="F663" s="135"/>
      <c r="G663" s="27"/>
      <c r="H663" s="136"/>
      <c r="I663" s="136"/>
      <c r="J663" s="136"/>
      <c r="K663" s="136"/>
      <c r="L663" s="136"/>
      <c r="M663" s="136"/>
      <c r="N663" s="136"/>
      <c r="O663" s="136"/>
      <c r="P663" s="136"/>
      <c r="Q663" s="27"/>
      <c r="R663" s="136"/>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row>
    <row r="664" spans="1:44" ht="15.75" customHeight="1">
      <c r="A664" s="27"/>
      <c r="B664" s="27"/>
      <c r="C664" s="135"/>
      <c r="D664" s="27"/>
      <c r="E664" s="27"/>
      <c r="F664" s="135"/>
      <c r="G664" s="27"/>
      <c r="H664" s="136"/>
      <c r="I664" s="136"/>
      <c r="J664" s="136"/>
      <c r="K664" s="136"/>
      <c r="L664" s="136"/>
      <c r="M664" s="136"/>
      <c r="N664" s="136"/>
      <c r="O664" s="136"/>
      <c r="P664" s="136"/>
      <c r="Q664" s="27"/>
      <c r="R664" s="136"/>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row>
    <row r="665" spans="1:44" ht="15.75" customHeight="1">
      <c r="A665" s="27"/>
      <c r="B665" s="27"/>
      <c r="C665" s="135"/>
      <c r="D665" s="27"/>
      <c r="E665" s="27"/>
      <c r="F665" s="135"/>
      <c r="G665" s="27"/>
      <c r="H665" s="136"/>
      <c r="I665" s="136"/>
      <c r="J665" s="136"/>
      <c r="K665" s="136"/>
      <c r="L665" s="136"/>
      <c r="M665" s="136"/>
      <c r="N665" s="136"/>
      <c r="O665" s="136"/>
      <c r="P665" s="136"/>
      <c r="Q665" s="27"/>
      <c r="R665" s="136"/>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row>
    <row r="666" spans="1:44" ht="15.75" customHeight="1">
      <c r="A666" s="27"/>
      <c r="B666" s="27"/>
      <c r="C666" s="135"/>
      <c r="D666" s="27"/>
      <c r="E666" s="27"/>
      <c r="F666" s="135"/>
      <c r="G666" s="27"/>
      <c r="H666" s="136"/>
      <c r="I666" s="136"/>
      <c r="J666" s="136"/>
      <c r="K666" s="136"/>
      <c r="L666" s="136"/>
      <c r="M666" s="136"/>
      <c r="N666" s="136"/>
      <c r="O666" s="136"/>
      <c r="P666" s="136"/>
      <c r="Q666" s="27"/>
      <c r="R666" s="136"/>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row>
    <row r="667" spans="1:44" ht="15.75" customHeight="1">
      <c r="A667" s="27"/>
      <c r="B667" s="27"/>
      <c r="C667" s="135"/>
      <c r="D667" s="27"/>
      <c r="E667" s="27"/>
      <c r="F667" s="135"/>
      <c r="G667" s="27"/>
      <c r="H667" s="136"/>
      <c r="I667" s="136"/>
      <c r="J667" s="136"/>
      <c r="K667" s="136"/>
      <c r="L667" s="136"/>
      <c r="M667" s="136"/>
      <c r="N667" s="136"/>
      <c r="O667" s="136"/>
      <c r="P667" s="136"/>
      <c r="Q667" s="27"/>
      <c r="R667" s="136"/>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row>
    <row r="668" spans="1:44" ht="15.75" customHeight="1">
      <c r="A668" s="27"/>
      <c r="B668" s="27"/>
      <c r="C668" s="135"/>
      <c r="D668" s="27"/>
      <c r="E668" s="27"/>
      <c r="F668" s="135"/>
      <c r="G668" s="27"/>
      <c r="H668" s="136"/>
      <c r="I668" s="136"/>
      <c r="J668" s="136"/>
      <c r="K668" s="136"/>
      <c r="L668" s="136"/>
      <c r="M668" s="136"/>
      <c r="N668" s="136"/>
      <c r="O668" s="136"/>
      <c r="P668" s="136"/>
      <c r="Q668" s="27"/>
      <c r="R668" s="136"/>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row>
    <row r="669" spans="1:44" ht="15.75" customHeight="1">
      <c r="A669" s="27"/>
      <c r="B669" s="27"/>
      <c r="C669" s="135"/>
      <c r="D669" s="27"/>
      <c r="E669" s="27"/>
      <c r="F669" s="135"/>
      <c r="G669" s="27"/>
      <c r="H669" s="136"/>
      <c r="I669" s="136"/>
      <c r="J669" s="136"/>
      <c r="K669" s="136"/>
      <c r="L669" s="136"/>
      <c r="M669" s="136"/>
      <c r="N669" s="136"/>
      <c r="O669" s="136"/>
      <c r="P669" s="136"/>
      <c r="Q669" s="27"/>
      <c r="R669" s="136"/>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row>
    <row r="670" spans="1:44" ht="15.75" customHeight="1">
      <c r="A670" s="27"/>
      <c r="B670" s="27"/>
      <c r="C670" s="135"/>
      <c r="D670" s="27"/>
      <c r="E670" s="27"/>
      <c r="F670" s="135"/>
      <c r="G670" s="27"/>
      <c r="H670" s="136"/>
      <c r="I670" s="136"/>
      <c r="J670" s="136"/>
      <c r="K670" s="136"/>
      <c r="L670" s="136"/>
      <c r="M670" s="136"/>
      <c r="N670" s="136"/>
      <c r="O670" s="136"/>
      <c r="P670" s="136"/>
      <c r="Q670" s="27"/>
      <c r="R670" s="136"/>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row>
    <row r="671" spans="1:44" ht="15.75" customHeight="1">
      <c r="A671" s="27"/>
      <c r="B671" s="27"/>
      <c r="C671" s="135"/>
      <c r="D671" s="27"/>
      <c r="E671" s="27"/>
      <c r="F671" s="135"/>
      <c r="G671" s="27"/>
      <c r="H671" s="136"/>
      <c r="I671" s="136"/>
      <c r="J671" s="136"/>
      <c r="K671" s="136"/>
      <c r="L671" s="136"/>
      <c r="M671" s="136"/>
      <c r="N671" s="136"/>
      <c r="O671" s="136"/>
      <c r="P671" s="136"/>
      <c r="Q671" s="27"/>
      <c r="R671" s="136"/>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row>
    <row r="672" spans="1:44" ht="15.75" customHeight="1">
      <c r="A672" s="27"/>
      <c r="B672" s="27"/>
      <c r="C672" s="135"/>
      <c r="D672" s="27"/>
      <c r="E672" s="27"/>
      <c r="F672" s="135"/>
      <c r="G672" s="27"/>
      <c r="H672" s="136"/>
      <c r="I672" s="136"/>
      <c r="J672" s="136"/>
      <c r="K672" s="136"/>
      <c r="L672" s="136"/>
      <c r="M672" s="136"/>
      <c r="N672" s="136"/>
      <c r="O672" s="136"/>
      <c r="P672" s="136"/>
      <c r="Q672" s="27"/>
      <c r="R672" s="136"/>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row>
    <row r="673" spans="1:44" ht="15.75" customHeight="1">
      <c r="A673" s="27"/>
      <c r="B673" s="27"/>
      <c r="C673" s="135"/>
      <c r="D673" s="27"/>
      <c r="E673" s="27"/>
      <c r="F673" s="135"/>
      <c r="G673" s="27"/>
      <c r="H673" s="136"/>
      <c r="I673" s="136"/>
      <c r="J673" s="136"/>
      <c r="K673" s="136"/>
      <c r="L673" s="136"/>
      <c r="M673" s="136"/>
      <c r="N673" s="136"/>
      <c r="O673" s="136"/>
      <c r="P673" s="136"/>
      <c r="Q673" s="27"/>
      <c r="R673" s="136"/>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row>
    <row r="674" spans="1:44" ht="15.75" customHeight="1">
      <c r="A674" s="27"/>
      <c r="B674" s="27"/>
      <c r="C674" s="135"/>
      <c r="D674" s="27"/>
      <c r="E674" s="27"/>
      <c r="F674" s="135"/>
      <c r="G674" s="27"/>
      <c r="H674" s="136"/>
      <c r="I674" s="136"/>
      <c r="J674" s="136"/>
      <c r="K674" s="136"/>
      <c r="L674" s="136"/>
      <c r="M674" s="136"/>
      <c r="N674" s="136"/>
      <c r="O674" s="136"/>
      <c r="P674" s="136"/>
      <c r="Q674" s="27"/>
      <c r="R674" s="136"/>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row>
    <row r="675" spans="1:44" ht="15.75" customHeight="1">
      <c r="A675" s="27"/>
      <c r="B675" s="27"/>
      <c r="C675" s="135"/>
      <c r="D675" s="27"/>
      <c r="E675" s="27"/>
      <c r="F675" s="135"/>
      <c r="G675" s="27"/>
      <c r="H675" s="136"/>
      <c r="I675" s="136"/>
      <c r="J675" s="136"/>
      <c r="K675" s="136"/>
      <c r="L675" s="136"/>
      <c r="M675" s="136"/>
      <c r="N675" s="136"/>
      <c r="O675" s="136"/>
      <c r="P675" s="136"/>
      <c r="Q675" s="27"/>
      <c r="R675" s="136"/>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row>
    <row r="676" spans="1:44" ht="15.75" customHeight="1">
      <c r="A676" s="27"/>
      <c r="B676" s="27"/>
      <c r="C676" s="135"/>
      <c r="D676" s="27"/>
      <c r="E676" s="27"/>
      <c r="F676" s="135"/>
      <c r="G676" s="27"/>
      <c r="H676" s="136"/>
      <c r="I676" s="136"/>
      <c r="J676" s="136"/>
      <c r="K676" s="136"/>
      <c r="L676" s="136"/>
      <c r="M676" s="136"/>
      <c r="N676" s="136"/>
      <c r="O676" s="136"/>
      <c r="P676" s="136"/>
      <c r="Q676" s="27"/>
      <c r="R676" s="136"/>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row>
    <row r="677" spans="1:44" ht="15.75" customHeight="1">
      <c r="A677" s="27"/>
      <c r="B677" s="27"/>
      <c r="C677" s="135"/>
      <c r="D677" s="27"/>
      <c r="E677" s="27"/>
      <c r="F677" s="135"/>
      <c r="G677" s="27"/>
      <c r="H677" s="136"/>
      <c r="I677" s="136"/>
      <c r="J677" s="136"/>
      <c r="K677" s="136"/>
      <c r="L677" s="136"/>
      <c r="M677" s="136"/>
      <c r="N677" s="136"/>
      <c r="O677" s="136"/>
      <c r="P677" s="136"/>
      <c r="Q677" s="27"/>
      <c r="R677" s="136"/>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row>
    <row r="678" spans="1:44" ht="15.75" customHeight="1">
      <c r="A678" s="27"/>
      <c r="B678" s="27"/>
      <c r="C678" s="135"/>
      <c r="D678" s="27"/>
      <c r="E678" s="27"/>
      <c r="F678" s="135"/>
      <c r="G678" s="27"/>
      <c r="H678" s="136"/>
      <c r="I678" s="136"/>
      <c r="J678" s="136"/>
      <c r="K678" s="136"/>
      <c r="L678" s="136"/>
      <c r="M678" s="136"/>
      <c r="N678" s="136"/>
      <c r="O678" s="136"/>
      <c r="P678" s="136"/>
      <c r="Q678" s="27"/>
      <c r="R678" s="136"/>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row>
    <row r="679" spans="1:44" ht="15.75" customHeight="1">
      <c r="A679" s="27"/>
      <c r="B679" s="27"/>
      <c r="C679" s="135"/>
      <c r="D679" s="27"/>
      <c r="E679" s="27"/>
      <c r="F679" s="135"/>
      <c r="G679" s="27"/>
      <c r="H679" s="136"/>
      <c r="I679" s="136"/>
      <c r="J679" s="136"/>
      <c r="K679" s="136"/>
      <c r="L679" s="136"/>
      <c r="M679" s="136"/>
      <c r="N679" s="136"/>
      <c r="O679" s="136"/>
      <c r="P679" s="136"/>
      <c r="Q679" s="27"/>
      <c r="R679" s="136"/>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row>
    <row r="680" spans="1:44" ht="15.75" customHeight="1">
      <c r="A680" s="27"/>
      <c r="B680" s="27"/>
      <c r="C680" s="135"/>
      <c r="D680" s="27"/>
      <c r="E680" s="27"/>
      <c r="F680" s="135"/>
      <c r="G680" s="27"/>
      <c r="H680" s="136"/>
      <c r="I680" s="136"/>
      <c r="J680" s="136"/>
      <c r="K680" s="136"/>
      <c r="L680" s="136"/>
      <c r="M680" s="136"/>
      <c r="N680" s="136"/>
      <c r="O680" s="136"/>
      <c r="P680" s="136"/>
      <c r="Q680" s="27"/>
      <c r="R680" s="136"/>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row>
    <row r="681" spans="1:44" ht="15.75" customHeight="1">
      <c r="A681" s="27"/>
      <c r="B681" s="27"/>
      <c r="C681" s="135"/>
      <c r="D681" s="27"/>
      <c r="E681" s="27"/>
      <c r="F681" s="135"/>
      <c r="G681" s="27"/>
      <c r="H681" s="136"/>
      <c r="I681" s="136"/>
      <c r="J681" s="136"/>
      <c r="K681" s="136"/>
      <c r="L681" s="136"/>
      <c r="M681" s="136"/>
      <c r="N681" s="136"/>
      <c r="O681" s="136"/>
      <c r="P681" s="136"/>
      <c r="Q681" s="27"/>
      <c r="R681" s="136"/>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row>
    <row r="682" spans="1:44" ht="15.75" customHeight="1">
      <c r="A682" s="27"/>
      <c r="B682" s="27"/>
      <c r="C682" s="135"/>
      <c r="D682" s="27"/>
      <c r="E682" s="27"/>
      <c r="F682" s="135"/>
      <c r="G682" s="27"/>
      <c r="H682" s="136"/>
      <c r="I682" s="136"/>
      <c r="J682" s="136"/>
      <c r="K682" s="136"/>
      <c r="L682" s="136"/>
      <c r="M682" s="136"/>
      <c r="N682" s="136"/>
      <c r="O682" s="136"/>
      <c r="P682" s="136"/>
      <c r="Q682" s="27"/>
      <c r="R682" s="136"/>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row>
    <row r="683" spans="1:44" ht="15.75" customHeight="1">
      <c r="A683" s="27"/>
      <c r="B683" s="27"/>
      <c r="C683" s="135"/>
      <c r="D683" s="27"/>
      <c r="E683" s="27"/>
      <c r="F683" s="135"/>
      <c r="G683" s="27"/>
      <c r="H683" s="136"/>
      <c r="I683" s="136"/>
      <c r="J683" s="136"/>
      <c r="K683" s="136"/>
      <c r="L683" s="136"/>
      <c r="M683" s="136"/>
      <c r="N683" s="136"/>
      <c r="O683" s="136"/>
      <c r="P683" s="136"/>
      <c r="Q683" s="27"/>
      <c r="R683" s="136"/>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row>
    <row r="684" spans="1:44" ht="15.75" customHeight="1">
      <c r="A684" s="27"/>
      <c r="B684" s="27"/>
      <c r="C684" s="135"/>
      <c r="D684" s="27"/>
      <c r="E684" s="27"/>
      <c r="F684" s="135"/>
      <c r="G684" s="27"/>
      <c r="H684" s="136"/>
      <c r="I684" s="136"/>
      <c r="J684" s="136"/>
      <c r="K684" s="136"/>
      <c r="L684" s="136"/>
      <c r="M684" s="136"/>
      <c r="N684" s="136"/>
      <c r="O684" s="136"/>
      <c r="P684" s="136"/>
      <c r="Q684" s="27"/>
      <c r="R684" s="136"/>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row>
    <row r="685" spans="1:44" ht="15.75" customHeight="1">
      <c r="A685" s="27"/>
      <c r="B685" s="27"/>
      <c r="C685" s="135"/>
      <c r="D685" s="27"/>
      <c r="E685" s="27"/>
      <c r="F685" s="135"/>
      <c r="G685" s="27"/>
      <c r="H685" s="136"/>
      <c r="I685" s="136"/>
      <c r="J685" s="136"/>
      <c r="K685" s="136"/>
      <c r="L685" s="136"/>
      <c r="M685" s="136"/>
      <c r="N685" s="136"/>
      <c r="O685" s="136"/>
      <c r="P685" s="136"/>
      <c r="Q685" s="27"/>
      <c r="R685" s="136"/>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row>
    <row r="686" spans="1:44" ht="15.75" customHeight="1">
      <c r="A686" s="27"/>
      <c r="B686" s="27"/>
      <c r="C686" s="135"/>
      <c r="D686" s="27"/>
      <c r="E686" s="27"/>
      <c r="F686" s="135"/>
      <c r="G686" s="27"/>
      <c r="H686" s="136"/>
      <c r="I686" s="136"/>
      <c r="J686" s="136"/>
      <c r="K686" s="136"/>
      <c r="L686" s="136"/>
      <c r="M686" s="136"/>
      <c r="N686" s="136"/>
      <c r="O686" s="136"/>
      <c r="P686" s="136"/>
      <c r="Q686" s="27"/>
      <c r="R686" s="136"/>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row>
    <row r="687" spans="1:44" ht="15.75" customHeight="1">
      <c r="A687" s="27"/>
      <c r="B687" s="27"/>
      <c r="C687" s="135"/>
      <c r="D687" s="27"/>
      <c r="E687" s="27"/>
      <c r="F687" s="135"/>
      <c r="G687" s="27"/>
      <c r="H687" s="136"/>
      <c r="I687" s="136"/>
      <c r="J687" s="136"/>
      <c r="K687" s="136"/>
      <c r="L687" s="136"/>
      <c r="M687" s="136"/>
      <c r="N687" s="136"/>
      <c r="O687" s="136"/>
      <c r="P687" s="136"/>
      <c r="Q687" s="27"/>
      <c r="R687" s="136"/>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row>
    <row r="688" spans="1:44" ht="15.75" customHeight="1">
      <c r="A688" s="27"/>
      <c r="B688" s="27"/>
      <c r="C688" s="135"/>
      <c r="D688" s="27"/>
      <c r="E688" s="27"/>
      <c r="F688" s="135"/>
      <c r="G688" s="27"/>
      <c r="H688" s="136"/>
      <c r="I688" s="136"/>
      <c r="J688" s="136"/>
      <c r="K688" s="136"/>
      <c r="L688" s="136"/>
      <c r="M688" s="136"/>
      <c r="N688" s="136"/>
      <c r="O688" s="136"/>
      <c r="P688" s="136"/>
      <c r="Q688" s="27"/>
      <c r="R688" s="136"/>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row>
    <row r="689" spans="1:44" ht="15.75" customHeight="1">
      <c r="A689" s="27"/>
      <c r="B689" s="27"/>
      <c r="C689" s="135"/>
      <c r="D689" s="27"/>
      <c r="E689" s="27"/>
      <c r="F689" s="135"/>
      <c r="G689" s="27"/>
      <c r="H689" s="136"/>
      <c r="I689" s="136"/>
      <c r="J689" s="136"/>
      <c r="K689" s="136"/>
      <c r="L689" s="136"/>
      <c r="M689" s="136"/>
      <c r="N689" s="136"/>
      <c r="O689" s="136"/>
      <c r="P689" s="136"/>
      <c r="Q689" s="27"/>
      <c r="R689" s="136"/>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row>
    <row r="690" spans="1:44" ht="15.75" customHeight="1">
      <c r="A690" s="27"/>
      <c r="B690" s="27"/>
      <c r="C690" s="135"/>
      <c r="D690" s="27"/>
      <c r="E690" s="27"/>
      <c r="F690" s="135"/>
      <c r="G690" s="27"/>
      <c r="H690" s="136"/>
      <c r="I690" s="136"/>
      <c r="J690" s="136"/>
      <c r="K690" s="136"/>
      <c r="L690" s="136"/>
      <c r="M690" s="136"/>
      <c r="N690" s="136"/>
      <c r="O690" s="136"/>
      <c r="P690" s="136"/>
      <c r="Q690" s="27"/>
      <c r="R690" s="136"/>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row>
    <row r="691" spans="1:44" ht="15.75" customHeight="1">
      <c r="A691" s="27"/>
      <c r="B691" s="27"/>
      <c r="C691" s="135"/>
      <c r="D691" s="27"/>
      <c r="E691" s="27"/>
      <c r="F691" s="135"/>
      <c r="G691" s="27"/>
      <c r="H691" s="136"/>
      <c r="I691" s="136"/>
      <c r="J691" s="136"/>
      <c r="K691" s="136"/>
      <c r="L691" s="136"/>
      <c r="M691" s="136"/>
      <c r="N691" s="136"/>
      <c r="O691" s="136"/>
      <c r="P691" s="136"/>
      <c r="Q691" s="27"/>
      <c r="R691" s="136"/>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row>
    <row r="692" spans="1:44" ht="15.75" customHeight="1">
      <c r="A692" s="27"/>
      <c r="B692" s="27"/>
      <c r="C692" s="135"/>
      <c r="D692" s="27"/>
      <c r="E692" s="27"/>
      <c r="F692" s="135"/>
      <c r="G692" s="27"/>
      <c r="H692" s="136"/>
      <c r="I692" s="136"/>
      <c r="J692" s="136"/>
      <c r="K692" s="136"/>
      <c r="L692" s="136"/>
      <c r="M692" s="136"/>
      <c r="N692" s="136"/>
      <c r="O692" s="136"/>
      <c r="P692" s="136"/>
      <c r="Q692" s="27"/>
      <c r="R692" s="136"/>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row>
    <row r="693" spans="1:44" ht="15.75" customHeight="1">
      <c r="A693" s="27"/>
      <c r="B693" s="27"/>
      <c r="C693" s="135"/>
      <c r="D693" s="27"/>
      <c r="E693" s="27"/>
      <c r="F693" s="135"/>
      <c r="G693" s="27"/>
      <c r="H693" s="136"/>
      <c r="I693" s="136"/>
      <c r="J693" s="136"/>
      <c r="K693" s="136"/>
      <c r="L693" s="136"/>
      <c r="M693" s="136"/>
      <c r="N693" s="136"/>
      <c r="O693" s="136"/>
      <c r="P693" s="136"/>
      <c r="Q693" s="27"/>
      <c r="R693" s="136"/>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row>
    <row r="694" spans="1:44" ht="15.75" customHeight="1">
      <c r="A694" s="27"/>
      <c r="B694" s="27"/>
      <c r="C694" s="135"/>
      <c r="D694" s="27"/>
      <c r="E694" s="27"/>
      <c r="F694" s="135"/>
      <c r="G694" s="27"/>
      <c r="H694" s="136"/>
      <c r="I694" s="136"/>
      <c r="J694" s="136"/>
      <c r="K694" s="136"/>
      <c r="L694" s="136"/>
      <c r="M694" s="136"/>
      <c r="N694" s="136"/>
      <c r="O694" s="136"/>
      <c r="P694" s="136"/>
      <c r="Q694" s="27"/>
      <c r="R694" s="136"/>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row>
    <row r="695" spans="1:44" ht="15.75" customHeight="1">
      <c r="A695" s="27"/>
      <c r="B695" s="27"/>
      <c r="C695" s="135"/>
      <c r="D695" s="27"/>
      <c r="E695" s="27"/>
      <c r="F695" s="135"/>
      <c r="G695" s="27"/>
      <c r="H695" s="136"/>
      <c r="I695" s="136"/>
      <c r="J695" s="136"/>
      <c r="K695" s="136"/>
      <c r="L695" s="136"/>
      <c r="M695" s="136"/>
      <c r="N695" s="136"/>
      <c r="O695" s="136"/>
      <c r="P695" s="136"/>
      <c r="Q695" s="27"/>
      <c r="R695" s="136"/>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row>
    <row r="696" spans="1:44" ht="15.75" customHeight="1">
      <c r="A696" s="27"/>
      <c r="B696" s="27"/>
      <c r="C696" s="135"/>
      <c r="D696" s="27"/>
      <c r="E696" s="27"/>
      <c r="F696" s="135"/>
      <c r="G696" s="27"/>
      <c r="H696" s="136"/>
      <c r="I696" s="136"/>
      <c r="J696" s="136"/>
      <c r="K696" s="136"/>
      <c r="L696" s="136"/>
      <c r="M696" s="136"/>
      <c r="N696" s="136"/>
      <c r="O696" s="136"/>
      <c r="P696" s="136"/>
      <c r="Q696" s="27"/>
      <c r="R696" s="136"/>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row>
    <row r="697" spans="1:44" ht="15.75" customHeight="1">
      <c r="A697" s="27"/>
      <c r="B697" s="27"/>
      <c r="C697" s="135"/>
      <c r="D697" s="27"/>
      <c r="E697" s="27"/>
      <c r="F697" s="135"/>
      <c r="G697" s="27"/>
      <c r="H697" s="136"/>
      <c r="I697" s="136"/>
      <c r="J697" s="136"/>
      <c r="K697" s="136"/>
      <c r="L697" s="136"/>
      <c r="M697" s="136"/>
      <c r="N697" s="136"/>
      <c r="O697" s="136"/>
      <c r="P697" s="136"/>
      <c r="Q697" s="27"/>
      <c r="R697" s="136"/>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row>
    <row r="698" spans="1:44" ht="15.75" customHeight="1">
      <c r="A698" s="27"/>
      <c r="B698" s="27"/>
      <c r="C698" s="135"/>
      <c r="D698" s="27"/>
      <c r="E698" s="27"/>
      <c r="F698" s="135"/>
      <c r="G698" s="27"/>
      <c r="H698" s="136"/>
      <c r="I698" s="136"/>
      <c r="J698" s="136"/>
      <c r="K698" s="136"/>
      <c r="L698" s="136"/>
      <c r="M698" s="136"/>
      <c r="N698" s="136"/>
      <c r="O698" s="136"/>
      <c r="P698" s="136"/>
      <c r="Q698" s="27"/>
      <c r="R698" s="136"/>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row>
    <row r="699" spans="1:44" ht="15.75" customHeight="1">
      <c r="A699" s="27"/>
      <c r="B699" s="27"/>
      <c r="C699" s="135"/>
      <c r="D699" s="27"/>
      <c r="E699" s="27"/>
      <c r="F699" s="135"/>
      <c r="G699" s="27"/>
      <c r="H699" s="136"/>
      <c r="I699" s="136"/>
      <c r="J699" s="136"/>
      <c r="K699" s="136"/>
      <c r="L699" s="136"/>
      <c r="M699" s="136"/>
      <c r="N699" s="136"/>
      <c r="O699" s="136"/>
      <c r="P699" s="136"/>
      <c r="Q699" s="27"/>
      <c r="R699" s="136"/>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row>
    <row r="700" spans="1:44" ht="15.75" customHeight="1">
      <c r="A700" s="27"/>
      <c r="B700" s="27"/>
      <c r="C700" s="135"/>
      <c r="D700" s="27"/>
      <c r="E700" s="27"/>
      <c r="F700" s="135"/>
      <c r="G700" s="27"/>
      <c r="H700" s="136"/>
      <c r="I700" s="136"/>
      <c r="J700" s="136"/>
      <c r="K700" s="136"/>
      <c r="L700" s="136"/>
      <c r="M700" s="136"/>
      <c r="N700" s="136"/>
      <c r="O700" s="136"/>
      <c r="P700" s="136"/>
      <c r="Q700" s="27"/>
      <c r="R700" s="136"/>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row>
    <row r="701" spans="1:44" ht="15.75" customHeight="1">
      <c r="A701" s="27"/>
      <c r="B701" s="27"/>
      <c r="C701" s="135"/>
      <c r="D701" s="27"/>
      <c r="E701" s="27"/>
      <c r="F701" s="135"/>
      <c r="G701" s="27"/>
      <c r="H701" s="136"/>
      <c r="I701" s="136"/>
      <c r="J701" s="136"/>
      <c r="K701" s="136"/>
      <c r="L701" s="136"/>
      <c r="M701" s="136"/>
      <c r="N701" s="136"/>
      <c r="O701" s="136"/>
      <c r="P701" s="136"/>
      <c r="Q701" s="27"/>
      <c r="R701" s="136"/>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row>
    <row r="702" spans="1:44" ht="15.75" customHeight="1">
      <c r="A702" s="27"/>
      <c r="B702" s="27"/>
      <c r="C702" s="135"/>
      <c r="D702" s="27"/>
      <c r="E702" s="27"/>
      <c r="F702" s="135"/>
      <c r="G702" s="27"/>
      <c r="H702" s="136"/>
      <c r="I702" s="136"/>
      <c r="J702" s="136"/>
      <c r="K702" s="136"/>
      <c r="L702" s="136"/>
      <c r="M702" s="136"/>
      <c r="N702" s="136"/>
      <c r="O702" s="136"/>
      <c r="P702" s="136"/>
      <c r="Q702" s="27"/>
      <c r="R702" s="136"/>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row>
    <row r="703" spans="1:44" ht="15.75" customHeight="1">
      <c r="A703" s="27"/>
      <c r="B703" s="27"/>
      <c r="C703" s="135"/>
      <c r="D703" s="27"/>
      <c r="E703" s="27"/>
      <c r="F703" s="135"/>
      <c r="G703" s="27"/>
      <c r="H703" s="136"/>
      <c r="I703" s="136"/>
      <c r="J703" s="136"/>
      <c r="K703" s="136"/>
      <c r="L703" s="136"/>
      <c r="M703" s="136"/>
      <c r="N703" s="136"/>
      <c r="O703" s="136"/>
      <c r="P703" s="136"/>
      <c r="Q703" s="27"/>
      <c r="R703" s="136"/>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row>
    <row r="704" spans="1:44" ht="15.75" customHeight="1">
      <c r="A704" s="27"/>
      <c r="B704" s="27"/>
      <c r="C704" s="135"/>
      <c r="D704" s="27"/>
      <c r="E704" s="27"/>
      <c r="F704" s="135"/>
      <c r="G704" s="27"/>
      <c r="H704" s="136"/>
      <c r="I704" s="136"/>
      <c r="J704" s="136"/>
      <c r="K704" s="136"/>
      <c r="L704" s="136"/>
      <c r="M704" s="136"/>
      <c r="N704" s="136"/>
      <c r="O704" s="136"/>
      <c r="P704" s="136"/>
      <c r="Q704" s="27"/>
      <c r="R704" s="136"/>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row>
    <row r="705" spans="1:44" ht="15.75" customHeight="1">
      <c r="A705" s="27"/>
      <c r="B705" s="27"/>
      <c r="C705" s="135"/>
      <c r="D705" s="27"/>
      <c r="E705" s="27"/>
      <c r="F705" s="135"/>
      <c r="G705" s="27"/>
      <c r="H705" s="136"/>
      <c r="I705" s="136"/>
      <c r="J705" s="136"/>
      <c r="K705" s="136"/>
      <c r="L705" s="136"/>
      <c r="M705" s="136"/>
      <c r="N705" s="136"/>
      <c r="O705" s="136"/>
      <c r="P705" s="136"/>
      <c r="Q705" s="27"/>
      <c r="R705" s="136"/>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row>
    <row r="706" spans="1:44" ht="15.75" customHeight="1">
      <c r="A706" s="27"/>
      <c r="B706" s="27"/>
      <c r="C706" s="135"/>
      <c r="D706" s="27"/>
      <c r="E706" s="27"/>
      <c r="F706" s="135"/>
      <c r="G706" s="27"/>
      <c r="H706" s="136"/>
      <c r="I706" s="136"/>
      <c r="J706" s="136"/>
      <c r="K706" s="136"/>
      <c r="L706" s="136"/>
      <c r="M706" s="136"/>
      <c r="N706" s="136"/>
      <c r="O706" s="136"/>
      <c r="P706" s="136"/>
      <c r="Q706" s="27"/>
      <c r="R706" s="136"/>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row>
    <row r="707" spans="1:44" ht="15.75" customHeight="1">
      <c r="A707" s="27"/>
      <c r="B707" s="27"/>
      <c r="C707" s="135"/>
      <c r="D707" s="27"/>
      <c r="E707" s="27"/>
      <c r="F707" s="135"/>
      <c r="G707" s="27"/>
      <c r="H707" s="136"/>
      <c r="I707" s="136"/>
      <c r="J707" s="136"/>
      <c r="K707" s="136"/>
      <c r="L707" s="136"/>
      <c r="M707" s="136"/>
      <c r="N707" s="136"/>
      <c r="O707" s="136"/>
      <c r="P707" s="136"/>
      <c r="Q707" s="27"/>
      <c r="R707" s="136"/>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row>
    <row r="708" spans="1:44" ht="15.75" customHeight="1">
      <c r="A708" s="27"/>
      <c r="B708" s="27"/>
      <c r="C708" s="135"/>
      <c r="D708" s="27"/>
      <c r="E708" s="27"/>
      <c r="F708" s="135"/>
      <c r="G708" s="27"/>
      <c r="H708" s="136"/>
      <c r="I708" s="136"/>
      <c r="J708" s="136"/>
      <c r="K708" s="136"/>
      <c r="L708" s="136"/>
      <c r="M708" s="136"/>
      <c r="N708" s="136"/>
      <c r="O708" s="136"/>
      <c r="P708" s="136"/>
      <c r="Q708" s="27"/>
      <c r="R708" s="136"/>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row>
    <row r="709" spans="1:44" ht="15.75" customHeight="1">
      <c r="A709" s="27"/>
      <c r="B709" s="27"/>
      <c r="C709" s="135"/>
      <c r="D709" s="27"/>
      <c r="E709" s="27"/>
      <c r="F709" s="135"/>
      <c r="G709" s="27"/>
      <c r="H709" s="136"/>
      <c r="I709" s="136"/>
      <c r="J709" s="136"/>
      <c r="K709" s="136"/>
      <c r="L709" s="136"/>
      <c r="M709" s="136"/>
      <c r="N709" s="136"/>
      <c r="O709" s="136"/>
      <c r="P709" s="136"/>
      <c r="Q709" s="27"/>
      <c r="R709" s="136"/>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row>
    <row r="710" spans="1:44" ht="15.75" customHeight="1">
      <c r="A710" s="27"/>
      <c r="B710" s="27"/>
      <c r="C710" s="135"/>
      <c r="D710" s="27"/>
      <c r="E710" s="27"/>
      <c r="F710" s="135"/>
      <c r="G710" s="27"/>
      <c r="H710" s="136"/>
      <c r="I710" s="136"/>
      <c r="J710" s="136"/>
      <c r="K710" s="136"/>
      <c r="L710" s="136"/>
      <c r="M710" s="136"/>
      <c r="N710" s="136"/>
      <c r="O710" s="136"/>
      <c r="P710" s="136"/>
      <c r="Q710" s="27"/>
      <c r="R710" s="136"/>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row>
    <row r="711" spans="1:44" ht="15.75" customHeight="1">
      <c r="A711" s="27"/>
      <c r="B711" s="27"/>
      <c r="C711" s="135"/>
      <c r="D711" s="27"/>
      <c r="E711" s="27"/>
      <c r="F711" s="135"/>
      <c r="G711" s="27"/>
      <c r="H711" s="136"/>
      <c r="I711" s="136"/>
      <c r="J711" s="136"/>
      <c r="K711" s="136"/>
      <c r="L711" s="136"/>
      <c r="M711" s="136"/>
      <c r="N711" s="136"/>
      <c r="O711" s="136"/>
      <c r="P711" s="136"/>
      <c r="Q711" s="27"/>
      <c r="R711" s="136"/>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row>
    <row r="712" spans="1:44" ht="15.75" customHeight="1">
      <c r="A712" s="27"/>
      <c r="B712" s="27"/>
      <c r="C712" s="135"/>
      <c r="D712" s="27"/>
      <c r="E712" s="27"/>
      <c r="F712" s="135"/>
      <c r="G712" s="27"/>
      <c r="H712" s="136"/>
      <c r="I712" s="136"/>
      <c r="J712" s="136"/>
      <c r="K712" s="136"/>
      <c r="L712" s="136"/>
      <c r="M712" s="136"/>
      <c r="N712" s="136"/>
      <c r="O712" s="136"/>
      <c r="P712" s="136"/>
      <c r="Q712" s="27"/>
      <c r="R712" s="136"/>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row>
    <row r="713" spans="1:44" ht="15.75" customHeight="1">
      <c r="A713" s="27"/>
      <c r="B713" s="27"/>
      <c r="C713" s="135"/>
      <c r="D713" s="27"/>
      <c r="E713" s="27"/>
      <c r="F713" s="135"/>
      <c r="G713" s="27"/>
      <c r="H713" s="136"/>
      <c r="I713" s="136"/>
      <c r="J713" s="136"/>
      <c r="K713" s="136"/>
      <c r="L713" s="136"/>
      <c r="M713" s="136"/>
      <c r="N713" s="136"/>
      <c r="O713" s="136"/>
      <c r="P713" s="136"/>
      <c r="Q713" s="27"/>
      <c r="R713" s="136"/>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row>
    <row r="714" spans="1:44" ht="15.75" customHeight="1">
      <c r="A714" s="27"/>
      <c r="B714" s="27"/>
      <c r="C714" s="135"/>
      <c r="D714" s="27"/>
      <c r="E714" s="27"/>
      <c r="F714" s="135"/>
      <c r="G714" s="27"/>
      <c r="H714" s="136"/>
      <c r="I714" s="136"/>
      <c r="J714" s="136"/>
      <c r="K714" s="136"/>
      <c r="L714" s="136"/>
      <c r="M714" s="136"/>
      <c r="N714" s="136"/>
      <c r="O714" s="136"/>
      <c r="P714" s="136"/>
      <c r="Q714" s="27"/>
      <c r="R714" s="136"/>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row>
    <row r="715" spans="1:44" ht="15.75" customHeight="1">
      <c r="A715" s="27"/>
      <c r="B715" s="27"/>
      <c r="C715" s="135"/>
      <c r="D715" s="27"/>
      <c r="E715" s="27"/>
      <c r="F715" s="135"/>
      <c r="G715" s="27"/>
      <c r="H715" s="136"/>
      <c r="I715" s="136"/>
      <c r="J715" s="136"/>
      <c r="K715" s="136"/>
      <c r="L715" s="136"/>
      <c r="M715" s="136"/>
      <c r="N715" s="136"/>
      <c r="O715" s="136"/>
      <c r="P715" s="136"/>
      <c r="Q715" s="27"/>
      <c r="R715" s="136"/>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row>
    <row r="716" spans="1:44" ht="15.75" customHeight="1">
      <c r="A716" s="27"/>
      <c r="B716" s="27"/>
      <c r="C716" s="135"/>
      <c r="D716" s="27"/>
      <c r="E716" s="27"/>
      <c r="F716" s="135"/>
      <c r="G716" s="27"/>
      <c r="H716" s="136"/>
      <c r="I716" s="136"/>
      <c r="J716" s="136"/>
      <c r="K716" s="136"/>
      <c r="L716" s="136"/>
      <c r="M716" s="136"/>
      <c r="N716" s="136"/>
      <c r="O716" s="136"/>
      <c r="P716" s="136"/>
      <c r="Q716" s="27"/>
      <c r="R716" s="136"/>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row>
    <row r="717" spans="1:44" ht="15.75" customHeight="1">
      <c r="A717" s="27"/>
      <c r="B717" s="27"/>
      <c r="C717" s="135"/>
      <c r="D717" s="27"/>
      <c r="E717" s="27"/>
      <c r="F717" s="135"/>
      <c r="G717" s="27"/>
      <c r="H717" s="136"/>
      <c r="I717" s="136"/>
      <c r="J717" s="136"/>
      <c r="K717" s="136"/>
      <c r="L717" s="136"/>
      <c r="M717" s="136"/>
      <c r="N717" s="136"/>
      <c r="O717" s="136"/>
      <c r="P717" s="136"/>
      <c r="Q717" s="27"/>
      <c r="R717" s="136"/>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row>
    <row r="718" spans="1:44" ht="15.75" customHeight="1">
      <c r="A718" s="27"/>
      <c r="B718" s="27"/>
      <c r="C718" s="135"/>
      <c r="D718" s="27"/>
      <c r="E718" s="27"/>
      <c r="F718" s="135"/>
      <c r="G718" s="27"/>
      <c r="H718" s="136"/>
      <c r="I718" s="136"/>
      <c r="J718" s="136"/>
      <c r="K718" s="136"/>
      <c r="L718" s="136"/>
      <c r="M718" s="136"/>
      <c r="N718" s="136"/>
      <c r="O718" s="136"/>
      <c r="P718" s="136"/>
      <c r="Q718" s="27"/>
      <c r="R718" s="136"/>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row>
    <row r="719" spans="1:44" ht="15.75" customHeight="1">
      <c r="A719" s="27"/>
      <c r="B719" s="27"/>
      <c r="C719" s="135"/>
      <c r="D719" s="27"/>
      <c r="E719" s="27"/>
      <c r="F719" s="135"/>
      <c r="G719" s="27"/>
      <c r="H719" s="136"/>
      <c r="I719" s="136"/>
      <c r="J719" s="136"/>
      <c r="K719" s="136"/>
      <c r="L719" s="136"/>
      <c r="M719" s="136"/>
      <c r="N719" s="136"/>
      <c r="O719" s="136"/>
      <c r="P719" s="136"/>
      <c r="Q719" s="27"/>
      <c r="R719" s="136"/>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row>
    <row r="720" spans="1:44" ht="15.75" customHeight="1">
      <c r="A720" s="27"/>
      <c r="B720" s="27"/>
      <c r="C720" s="135"/>
      <c r="D720" s="27"/>
      <c r="E720" s="27"/>
      <c r="F720" s="135"/>
      <c r="G720" s="27"/>
      <c r="H720" s="136"/>
      <c r="I720" s="136"/>
      <c r="J720" s="136"/>
      <c r="K720" s="136"/>
      <c r="L720" s="136"/>
      <c r="M720" s="136"/>
      <c r="N720" s="136"/>
      <c r="O720" s="136"/>
      <c r="P720" s="136"/>
      <c r="Q720" s="27"/>
      <c r="R720" s="136"/>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row>
    <row r="721" spans="1:44" ht="15.75" customHeight="1">
      <c r="A721" s="27"/>
      <c r="B721" s="27"/>
      <c r="C721" s="135"/>
      <c r="D721" s="27"/>
      <c r="E721" s="27"/>
      <c r="F721" s="135"/>
      <c r="G721" s="27"/>
      <c r="H721" s="136"/>
      <c r="I721" s="136"/>
      <c r="J721" s="136"/>
      <c r="K721" s="136"/>
      <c r="L721" s="136"/>
      <c r="M721" s="136"/>
      <c r="N721" s="136"/>
      <c r="O721" s="136"/>
      <c r="P721" s="136"/>
      <c r="Q721" s="27"/>
      <c r="R721" s="136"/>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row>
    <row r="722" spans="1:44" ht="15.75" customHeight="1">
      <c r="A722" s="27"/>
      <c r="B722" s="27"/>
      <c r="C722" s="135"/>
      <c r="D722" s="27"/>
      <c r="E722" s="27"/>
      <c r="F722" s="135"/>
      <c r="G722" s="27"/>
      <c r="H722" s="136"/>
      <c r="I722" s="136"/>
      <c r="J722" s="136"/>
      <c r="K722" s="136"/>
      <c r="L722" s="136"/>
      <c r="M722" s="136"/>
      <c r="N722" s="136"/>
      <c r="O722" s="136"/>
      <c r="P722" s="136"/>
      <c r="Q722" s="27"/>
      <c r="R722" s="136"/>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row>
    <row r="723" spans="1:44" ht="15.75" customHeight="1">
      <c r="A723" s="27"/>
      <c r="B723" s="27"/>
      <c r="C723" s="135"/>
      <c r="D723" s="27"/>
      <c r="E723" s="27"/>
      <c r="F723" s="135"/>
      <c r="G723" s="27"/>
      <c r="H723" s="136"/>
      <c r="I723" s="136"/>
      <c r="J723" s="136"/>
      <c r="K723" s="136"/>
      <c r="L723" s="136"/>
      <c r="M723" s="136"/>
      <c r="N723" s="136"/>
      <c r="O723" s="136"/>
      <c r="P723" s="136"/>
      <c r="Q723" s="27"/>
      <c r="R723" s="136"/>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row>
    <row r="724" spans="1:44" ht="15.75" customHeight="1">
      <c r="A724" s="27"/>
      <c r="B724" s="27"/>
      <c r="C724" s="135"/>
      <c r="D724" s="27"/>
      <c r="E724" s="27"/>
      <c r="F724" s="135"/>
      <c r="G724" s="27"/>
      <c r="H724" s="136"/>
      <c r="I724" s="136"/>
      <c r="J724" s="136"/>
      <c r="K724" s="136"/>
      <c r="L724" s="136"/>
      <c r="M724" s="136"/>
      <c r="N724" s="136"/>
      <c r="O724" s="136"/>
      <c r="P724" s="136"/>
      <c r="Q724" s="27"/>
      <c r="R724" s="136"/>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row>
    <row r="725" spans="1:44" ht="15.75" customHeight="1">
      <c r="A725" s="27"/>
      <c r="B725" s="27"/>
      <c r="C725" s="135"/>
      <c r="D725" s="27"/>
      <c r="E725" s="27"/>
      <c r="F725" s="135"/>
      <c r="G725" s="27"/>
      <c r="H725" s="136"/>
      <c r="I725" s="136"/>
      <c r="J725" s="136"/>
      <c r="K725" s="136"/>
      <c r="L725" s="136"/>
      <c r="M725" s="136"/>
      <c r="N725" s="136"/>
      <c r="O725" s="136"/>
      <c r="P725" s="136"/>
      <c r="Q725" s="27"/>
      <c r="R725" s="136"/>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row>
    <row r="726" spans="1:44" ht="15.75" customHeight="1">
      <c r="A726" s="27"/>
      <c r="B726" s="27"/>
      <c r="C726" s="135"/>
      <c r="D726" s="27"/>
      <c r="E726" s="27"/>
      <c r="F726" s="135"/>
      <c r="G726" s="27"/>
      <c r="H726" s="136"/>
      <c r="I726" s="136"/>
      <c r="J726" s="136"/>
      <c r="K726" s="136"/>
      <c r="L726" s="136"/>
      <c r="M726" s="136"/>
      <c r="N726" s="136"/>
      <c r="O726" s="136"/>
      <c r="P726" s="136"/>
      <c r="Q726" s="27"/>
      <c r="R726" s="136"/>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row>
    <row r="727" spans="1:44" ht="15.75" customHeight="1">
      <c r="A727" s="27"/>
      <c r="B727" s="27"/>
      <c r="C727" s="135"/>
      <c r="D727" s="27"/>
      <c r="E727" s="27"/>
      <c r="F727" s="135"/>
      <c r="G727" s="27"/>
      <c r="H727" s="136"/>
      <c r="I727" s="136"/>
      <c r="J727" s="136"/>
      <c r="K727" s="136"/>
      <c r="L727" s="136"/>
      <c r="M727" s="136"/>
      <c r="N727" s="136"/>
      <c r="O727" s="136"/>
      <c r="P727" s="136"/>
      <c r="Q727" s="27"/>
      <c r="R727" s="136"/>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row>
    <row r="728" spans="1:44" ht="15.75" customHeight="1">
      <c r="A728" s="27"/>
      <c r="B728" s="27"/>
      <c r="C728" s="135"/>
      <c r="D728" s="27"/>
      <c r="E728" s="27"/>
      <c r="F728" s="135"/>
      <c r="G728" s="27"/>
      <c r="H728" s="136"/>
      <c r="I728" s="136"/>
      <c r="J728" s="136"/>
      <c r="K728" s="136"/>
      <c r="L728" s="136"/>
      <c r="M728" s="136"/>
      <c r="N728" s="136"/>
      <c r="O728" s="136"/>
      <c r="P728" s="136"/>
      <c r="Q728" s="27"/>
      <c r="R728" s="136"/>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row>
    <row r="729" spans="1:44" ht="15.75" customHeight="1">
      <c r="A729" s="27"/>
      <c r="B729" s="27"/>
      <c r="C729" s="135"/>
      <c r="D729" s="27"/>
      <c r="E729" s="27"/>
      <c r="F729" s="135"/>
      <c r="G729" s="27"/>
      <c r="H729" s="136"/>
      <c r="I729" s="136"/>
      <c r="J729" s="136"/>
      <c r="K729" s="136"/>
      <c r="L729" s="136"/>
      <c r="M729" s="136"/>
      <c r="N729" s="136"/>
      <c r="O729" s="136"/>
      <c r="P729" s="136"/>
      <c r="Q729" s="27"/>
      <c r="R729" s="136"/>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row>
    <row r="730" spans="1:44" ht="15.75" customHeight="1">
      <c r="A730" s="27"/>
      <c r="B730" s="27"/>
      <c r="C730" s="135"/>
      <c r="D730" s="27"/>
      <c r="E730" s="27"/>
      <c r="F730" s="135"/>
      <c r="G730" s="27"/>
      <c r="H730" s="136"/>
      <c r="I730" s="136"/>
      <c r="J730" s="136"/>
      <c r="K730" s="136"/>
      <c r="L730" s="136"/>
      <c r="M730" s="136"/>
      <c r="N730" s="136"/>
      <c r="O730" s="136"/>
      <c r="P730" s="136"/>
      <c r="Q730" s="27"/>
      <c r="R730" s="136"/>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row>
    <row r="731" spans="1:44" ht="15.75" customHeight="1">
      <c r="A731" s="27"/>
      <c r="B731" s="27"/>
      <c r="C731" s="135"/>
      <c r="D731" s="27"/>
      <c r="E731" s="27"/>
      <c r="F731" s="135"/>
      <c r="G731" s="27"/>
      <c r="H731" s="136"/>
      <c r="I731" s="136"/>
      <c r="J731" s="136"/>
      <c r="K731" s="136"/>
      <c r="L731" s="136"/>
      <c r="M731" s="136"/>
      <c r="N731" s="136"/>
      <c r="O731" s="136"/>
      <c r="P731" s="136"/>
      <c r="Q731" s="27"/>
      <c r="R731" s="136"/>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row>
    <row r="732" spans="1:44" ht="15.75" customHeight="1">
      <c r="A732" s="27"/>
      <c r="B732" s="27"/>
      <c r="C732" s="135"/>
      <c r="D732" s="27"/>
      <c r="E732" s="27"/>
      <c r="F732" s="135"/>
      <c r="G732" s="27"/>
      <c r="H732" s="136"/>
      <c r="I732" s="136"/>
      <c r="J732" s="136"/>
      <c r="K732" s="136"/>
      <c r="L732" s="136"/>
      <c r="M732" s="136"/>
      <c r="N732" s="136"/>
      <c r="O732" s="136"/>
      <c r="P732" s="136"/>
      <c r="Q732" s="27"/>
      <c r="R732" s="136"/>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row>
    <row r="733" spans="1:44" ht="15.75" customHeight="1">
      <c r="A733" s="27"/>
      <c r="B733" s="27"/>
      <c r="C733" s="135"/>
      <c r="D733" s="27"/>
      <c r="E733" s="27"/>
      <c r="F733" s="135"/>
      <c r="G733" s="27"/>
      <c r="H733" s="136"/>
      <c r="I733" s="136"/>
      <c r="J733" s="136"/>
      <c r="K733" s="136"/>
      <c r="L733" s="136"/>
      <c r="M733" s="136"/>
      <c r="N733" s="136"/>
      <c r="O733" s="136"/>
      <c r="P733" s="136"/>
      <c r="Q733" s="27"/>
      <c r="R733" s="136"/>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row>
    <row r="734" spans="1:44" ht="15.75" customHeight="1">
      <c r="A734" s="27"/>
      <c r="B734" s="27"/>
      <c r="C734" s="135"/>
      <c r="D734" s="27"/>
      <c r="E734" s="27"/>
      <c r="F734" s="135"/>
      <c r="G734" s="27"/>
      <c r="H734" s="136"/>
      <c r="I734" s="136"/>
      <c r="J734" s="136"/>
      <c r="K734" s="136"/>
      <c r="L734" s="136"/>
      <c r="M734" s="136"/>
      <c r="N734" s="136"/>
      <c r="O734" s="136"/>
      <c r="P734" s="136"/>
      <c r="Q734" s="27"/>
      <c r="R734" s="136"/>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row>
    <row r="735" spans="1:44" ht="15.75" customHeight="1">
      <c r="A735" s="27"/>
      <c r="B735" s="27"/>
      <c r="C735" s="135"/>
      <c r="D735" s="27"/>
      <c r="E735" s="27"/>
      <c r="F735" s="135"/>
      <c r="G735" s="27"/>
      <c r="H735" s="136"/>
      <c r="I735" s="136"/>
      <c r="J735" s="136"/>
      <c r="K735" s="136"/>
      <c r="L735" s="136"/>
      <c r="M735" s="136"/>
      <c r="N735" s="136"/>
      <c r="O735" s="136"/>
      <c r="P735" s="136"/>
      <c r="Q735" s="27"/>
      <c r="R735" s="136"/>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row>
    <row r="736" spans="1:44" ht="15.75" customHeight="1">
      <c r="A736" s="27"/>
      <c r="B736" s="27"/>
      <c r="C736" s="135"/>
      <c r="D736" s="27"/>
      <c r="E736" s="27"/>
      <c r="F736" s="135"/>
      <c r="G736" s="27"/>
      <c r="H736" s="136"/>
      <c r="I736" s="136"/>
      <c r="J736" s="136"/>
      <c r="K736" s="136"/>
      <c r="L736" s="136"/>
      <c r="M736" s="136"/>
      <c r="N736" s="136"/>
      <c r="O736" s="136"/>
      <c r="P736" s="136"/>
      <c r="Q736" s="27"/>
      <c r="R736" s="136"/>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row>
    <row r="737" spans="1:44" ht="15.75" customHeight="1">
      <c r="A737" s="27"/>
      <c r="B737" s="27"/>
      <c r="C737" s="135"/>
      <c r="D737" s="27"/>
      <c r="E737" s="27"/>
      <c r="F737" s="135"/>
      <c r="G737" s="27"/>
      <c r="H737" s="136"/>
      <c r="I737" s="136"/>
      <c r="J737" s="136"/>
      <c r="K737" s="136"/>
      <c r="L737" s="136"/>
      <c r="M737" s="136"/>
      <c r="N737" s="136"/>
      <c r="O737" s="136"/>
      <c r="P737" s="136"/>
      <c r="Q737" s="27"/>
      <c r="R737" s="136"/>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row>
    <row r="738" spans="1:44" ht="15.75" customHeight="1">
      <c r="A738" s="27"/>
      <c r="B738" s="27"/>
      <c r="C738" s="135"/>
      <c r="D738" s="27"/>
      <c r="E738" s="27"/>
      <c r="F738" s="135"/>
      <c r="G738" s="27"/>
      <c r="H738" s="136"/>
      <c r="I738" s="136"/>
      <c r="J738" s="136"/>
      <c r="K738" s="136"/>
      <c r="L738" s="136"/>
      <c r="M738" s="136"/>
      <c r="N738" s="136"/>
      <c r="O738" s="136"/>
      <c r="P738" s="136"/>
      <c r="Q738" s="27"/>
      <c r="R738" s="136"/>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row>
    <row r="739" spans="1:44" ht="15.75" customHeight="1">
      <c r="A739" s="27"/>
      <c r="B739" s="27"/>
      <c r="C739" s="135"/>
      <c r="D739" s="27"/>
      <c r="E739" s="27"/>
      <c r="F739" s="135"/>
      <c r="G739" s="27"/>
      <c r="H739" s="136"/>
      <c r="I739" s="136"/>
      <c r="J739" s="136"/>
      <c r="K739" s="136"/>
      <c r="L739" s="136"/>
      <c r="M739" s="136"/>
      <c r="N739" s="136"/>
      <c r="O739" s="136"/>
      <c r="P739" s="136"/>
      <c r="Q739" s="27"/>
      <c r="R739" s="136"/>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row>
    <row r="740" spans="1:44" ht="15.75" customHeight="1">
      <c r="A740" s="27"/>
      <c r="B740" s="27"/>
      <c r="C740" s="135"/>
      <c r="D740" s="27"/>
      <c r="E740" s="27"/>
      <c r="F740" s="135"/>
      <c r="G740" s="27"/>
      <c r="H740" s="136"/>
      <c r="I740" s="136"/>
      <c r="J740" s="136"/>
      <c r="K740" s="136"/>
      <c r="L740" s="136"/>
      <c r="M740" s="136"/>
      <c r="N740" s="136"/>
      <c r="O740" s="136"/>
      <c r="P740" s="136"/>
      <c r="Q740" s="27"/>
      <c r="R740" s="136"/>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row>
    <row r="741" spans="1:44" ht="15.75" customHeight="1">
      <c r="A741" s="27"/>
      <c r="B741" s="27"/>
      <c r="C741" s="135"/>
      <c r="D741" s="27"/>
      <c r="E741" s="27"/>
      <c r="F741" s="135"/>
      <c r="G741" s="27"/>
      <c r="H741" s="136"/>
      <c r="I741" s="136"/>
      <c r="J741" s="136"/>
      <c r="K741" s="136"/>
      <c r="L741" s="136"/>
      <c r="M741" s="136"/>
      <c r="N741" s="136"/>
      <c r="O741" s="136"/>
      <c r="P741" s="136"/>
      <c r="Q741" s="27"/>
      <c r="R741" s="136"/>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row>
    <row r="742" spans="1:44" ht="15.75" customHeight="1">
      <c r="A742" s="27"/>
      <c r="B742" s="27"/>
      <c r="C742" s="135"/>
      <c r="D742" s="27"/>
      <c r="E742" s="27"/>
      <c r="F742" s="135"/>
      <c r="G742" s="27"/>
      <c r="H742" s="136"/>
      <c r="I742" s="136"/>
      <c r="J742" s="136"/>
      <c r="K742" s="136"/>
      <c r="L742" s="136"/>
      <c r="M742" s="136"/>
      <c r="N742" s="136"/>
      <c r="O742" s="136"/>
      <c r="P742" s="136"/>
      <c r="Q742" s="27"/>
      <c r="R742" s="136"/>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row>
    <row r="743" spans="1:44" ht="15.75" customHeight="1">
      <c r="A743" s="27"/>
      <c r="B743" s="27"/>
      <c r="C743" s="135"/>
      <c r="D743" s="27"/>
      <c r="E743" s="27"/>
      <c r="F743" s="135"/>
      <c r="G743" s="27"/>
      <c r="H743" s="136"/>
      <c r="I743" s="136"/>
      <c r="J743" s="136"/>
      <c r="K743" s="136"/>
      <c r="L743" s="136"/>
      <c r="M743" s="136"/>
      <c r="N743" s="136"/>
      <c r="O743" s="136"/>
      <c r="P743" s="136"/>
      <c r="Q743" s="27"/>
      <c r="R743" s="136"/>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row>
    <row r="744" spans="1:44" ht="15.75" customHeight="1">
      <c r="A744" s="27"/>
      <c r="B744" s="27"/>
      <c r="C744" s="135"/>
      <c r="D744" s="27"/>
      <c r="E744" s="27"/>
      <c r="F744" s="135"/>
      <c r="G744" s="27"/>
      <c r="H744" s="136"/>
      <c r="I744" s="136"/>
      <c r="J744" s="136"/>
      <c r="K744" s="136"/>
      <c r="L744" s="136"/>
      <c r="M744" s="136"/>
      <c r="N744" s="136"/>
      <c r="O744" s="136"/>
      <c r="P744" s="136"/>
      <c r="Q744" s="27"/>
      <c r="R744" s="136"/>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row>
    <row r="745" spans="1:44" ht="15.75" customHeight="1">
      <c r="A745" s="27"/>
      <c r="B745" s="27"/>
      <c r="C745" s="135"/>
      <c r="D745" s="27"/>
      <c r="E745" s="27"/>
      <c r="F745" s="135"/>
      <c r="G745" s="27"/>
      <c r="H745" s="136"/>
      <c r="I745" s="136"/>
      <c r="J745" s="136"/>
      <c r="K745" s="136"/>
      <c r="L745" s="136"/>
      <c r="M745" s="136"/>
      <c r="N745" s="136"/>
      <c r="O745" s="136"/>
      <c r="P745" s="136"/>
      <c r="Q745" s="27"/>
      <c r="R745" s="136"/>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row>
    <row r="746" spans="1:44" ht="15.75" customHeight="1">
      <c r="A746" s="27"/>
      <c r="B746" s="27"/>
      <c r="C746" s="135"/>
      <c r="D746" s="27"/>
      <c r="E746" s="27"/>
      <c r="F746" s="135"/>
      <c r="G746" s="27"/>
      <c r="H746" s="136"/>
      <c r="I746" s="136"/>
      <c r="J746" s="136"/>
      <c r="K746" s="136"/>
      <c r="L746" s="136"/>
      <c r="M746" s="136"/>
      <c r="N746" s="136"/>
      <c r="O746" s="136"/>
      <c r="P746" s="136"/>
      <c r="Q746" s="27"/>
      <c r="R746" s="136"/>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row>
    <row r="747" spans="1:44" ht="15.75" customHeight="1">
      <c r="A747" s="27"/>
      <c r="B747" s="27"/>
      <c r="C747" s="135"/>
      <c r="D747" s="27"/>
      <c r="E747" s="27"/>
      <c r="F747" s="135"/>
      <c r="G747" s="27"/>
      <c r="H747" s="136"/>
      <c r="I747" s="136"/>
      <c r="J747" s="136"/>
      <c r="K747" s="136"/>
      <c r="L747" s="136"/>
      <c r="M747" s="136"/>
      <c r="N747" s="136"/>
      <c r="O747" s="136"/>
      <c r="P747" s="136"/>
      <c r="Q747" s="27"/>
      <c r="R747" s="136"/>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row>
    <row r="748" spans="1:44" ht="15.75" customHeight="1">
      <c r="A748" s="27"/>
      <c r="B748" s="27"/>
      <c r="C748" s="135"/>
      <c r="D748" s="27"/>
      <c r="E748" s="27"/>
      <c r="F748" s="135"/>
      <c r="G748" s="27"/>
      <c r="H748" s="136"/>
      <c r="I748" s="136"/>
      <c r="J748" s="136"/>
      <c r="K748" s="136"/>
      <c r="L748" s="136"/>
      <c r="M748" s="136"/>
      <c r="N748" s="136"/>
      <c r="O748" s="136"/>
      <c r="P748" s="136"/>
      <c r="Q748" s="27"/>
      <c r="R748" s="136"/>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row>
    <row r="749" spans="1:44" ht="15.75" customHeight="1">
      <c r="A749" s="27"/>
      <c r="B749" s="27"/>
      <c r="C749" s="135"/>
      <c r="D749" s="27"/>
      <c r="E749" s="27"/>
      <c r="F749" s="135"/>
      <c r="G749" s="27"/>
      <c r="H749" s="136"/>
      <c r="I749" s="136"/>
      <c r="J749" s="136"/>
      <c r="K749" s="136"/>
      <c r="L749" s="136"/>
      <c r="M749" s="136"/>
      <c r="N749" s="136"/>
      <c r="O749" s="136"/>
      <c r="P749" s="136"/>
      <c r="Q749" s="27"/>
      <c r="R749" s="136"/>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row>
    <row r="750" spans="1:44" ht="15.75" customHeight="1">
      <c r="A750" s="27"/>
      <c r="B750" s="27"/>
      <c r="C750" s="135"/>
      <c r="D750" s="27"/>
      <c r="E750" s="27"/>
      <c r="F750" s="135"/>
      <c r="G750" s="27"/>
      <c r="H750" s="136"/>
      <c r="I750" s="136"/>
      <c r="J750" s="136"/>
      <c r="K750" s="136"/>
      <c r="L750" s="136"/>
      <c r="M750" s="136"/>
      <c r="N750" s="136"/>
      <c r="O750" s="136"/>
      <c r="P750" s="136"/>
      <c r="Q750" s="27"/>
      <c r="R750" s="136"/>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row>
    <row r="751" spans="1:44" ht="15.75" customHeight="1">
      <c r="A751" s="27"/>
      <c r="B751" s="27"/>
      <c r="C751" s="135"/>
      <c r="D751" s="27"/>
      <c r="E751" s="27"/>
      <c r="F751" s="135"/>
      <c r="G751" s="27"/>
      <c r="H751" s="136"/>
      <c r="I751" s="136"/>
      <c r="J751" s="136"/>
      <c r="K751" s="136"/>
      <c r="L751" s="136"/>
      <c r="M751" s="136"/>
      <c r="N751" s="136"/>
      <c r="O751" s="136"/>
      <c r="P751" s="136"/>
      <c r="Q751" s="27"/>
      <c r="R751" s="136"/>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row>
    <row r="752" spans="1:44" ht="15.75" customHeight="1">
      <c r="A752" s="27"/>
      <c r="B752" s="27"/>
      <c r="C752" s="135"/>
      <c r="D752" s="27"/>
      <c r="E752" s="27"/>
      <c r="F752" s="135"/>
      <c r="G752" s="27"/>
      <c r="H752" s="136"/>
      <c r="I752" s="136"/>
      <c r="J752" s="136"/>
      <c r="K752" s="136"/>
      <c r="L752" s="136"/>
      <c r="M752" s="136"/>
      <c r="N752" s="136"/>
      <c r="O752" s="136"/>
      <c r="P752" s="136"/>
      <c r="Q752" s="27"/>
      <c r="R752" s="136"/>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row>
    <row r="753" spans="1:44" ht="15.75" customHeight="1">
      <c r="A753" s="27"/>
      <c r="B753" s="27"/>
      <c r="C753" s="135"/>
      <c r="D753" s="27"/>
      <c r="E753" s="27"/>
      <c r="F753" s="135"/>
      <c r="G753" s="27"/>
      <c r="H753" s="136"/>
      <c r="I753" s="136"/>
      <c r="J753" s="136"/>
      <c r="K753" s="136"/>
      <c r="L753" s="136"/>
      <c r="M753" s="136"/>
      <c r="N753" s="136"/>
      <c r="O753" s="136"/>
      <c r="P753" s="136"/>
      <c r="Q753" s="27"/>
      <c r="R753" s="136"/>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row>
    <row r="754" spans="1:44" ht="15.75" customHeight="1">
      <c r="A754" s="27"/>
      <c r="B754" s="27"/>
      <c r="C754" s="135"/>
      <c r="D754" s="27"/>
      <c r="E754" s="27"/>
      <c r="F754" s="135"/>
      <c r="G754" s="27"/>
      <c r="H754" s="136"/>
      <c r="I754" s="136"/>
      <c r="J754" s="136"/>
      <c r="K754" s="136"/>
      <c r="L754" s="136"/>
      <c r="M754" s="136"/>
      <c r="N754" s="136"/>
      <c r="O754" s="136"/>
      <c r="P754" s="136"/>
      <c r="Q754" s="27"/>
      <c r="R754" s="136"/>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row>
    <row r="755" spans="1:44" ht="15.75" customHeight="1">
      <c r="A755" s="27"/>
      <c r="B755" s="27"/>
      <c r="C755" s="135"/>
      <c r="D755" s="27"/>
      <c r="E755" s="27"/>
      <c r="F755" s="135"/>
      <c r="G755" s="27"/>
      <c r="H755" s="136"/>
      <c r="I755" s="136"/>
      <c r="J755" s="136"/>
      <c r="K755" s="136"/>
      <c r="L755" s="136"/>
      <c r="M755" s="136"/>
      <c r="N755" s="136"/>
      <c r="O755" s="136"/>
      <c r="P755" s="136"/>
      <c r="Q755" s="27"/>
      <c r="R755" s="136"/>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row>
    <row r="756" spans="1:44" ht="15.75" customHeight="1">
      <c r="A756" s="27"/>
      <c r="B756" s="27"/>
      <c r="C756" s="135"/>
      <c r="D756" s="27"/>
      <c r="E756" s="27"/>
      <c r="F756" s="135"/>
      <c r="G756" s="27"/>
      <c r="H756" s="136"/>
      <c r="I756" s="136"/>
      <c r="J756" s="136"/>
      <c r="K756" s="136"/>
      <c r="L756" s="136"/>
      <c r="M756" s="136"/>
      <c r="N756" s="136"/>
      <c r="O756" s="136"/>
      <c r="P756" s="136"/>
      <c r="Q756" s="27"/>
      <c r="R756" s="136"/>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row>
    <row r="757" spans="1:44" ht="15.75" customHeight="1">
      <c r="A757" s="27"/>
      <c r="B757" s="27"/>
      <c r="C757" s="135"/>
      <c r="D757" s="27"/>
      <c r="E757" s="27"/>
      <c r="F757" s="135"/>
      <c r="G757" s="27"/>
      <c r="H757" s="136"/>
      <c r="I757" s="136"/>
      <c r="J757" s="136"/>
      <c r="K757" s="136"/>
      <c r="L757" s="136"/>
      <c r="M757" s="136"/>
      <c r="N757" s="136"/>
      <c r="O757" s="136"/>
      <c r="P757" s="136"/>
      <c r="Q757" s="27"/>
      <c r="R757" s="136"/>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row>
    <row r="758" spans="1:44" ht="15.75" customHeight="1">
      <c r="A758" s="27"/>
      <c r="B758" s="27"/>
      <c r="C758" s="135"/>
      <c r="D758" s="27"/>
      <c r="E758" s="27"/>
      <c r="F758" s="135"/>
      <c r="G758" s="27"/>
      <c r="H758" s="136"/>
      <c r="I758" s="136"/>
      <c r="J758" s="136"/>
      <c r="K758" s="136"/>
      <c r="L758" s="136"/>
      <c r="M758" s="136"/>
      <c r="N758" s="136"/>
      <c r="O758" s="136"/>
      <c r="P758" s="136"/>
      <c r="Q758" s="27"/>
      <c r="R758" s="136"/>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row>
    <row r="759" spans="1:44" ht="15.75" customHeight="1">
      <c r="A759" s="27"/>
      <c r="B759" s="27"/>
      <c r="C759" s="135"/>
      <c r="D759" s="27"/>
      <c r="E759" s="27"/>
      <c r="F759" s="135"/>
      <c r="G759" s="27"/>
      <c r="H759" s="136"/>
      <c r="I759" s="136"/>
      <c r="J759" s="136"/>
      <c r="K759" s="136"/>
      <c r="L759" s="136"/>
      <c r="M759" s="136"/>
      <c r="N759" s="136"/>
      <c r="O759" s="136"/>
      <c r="P759" s="136"/>
      <c r="Q759" s="27"/>
      <c r="R759" s="136"/>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row>
    <row r="760" spans="1:44" ht="15.75" customHeight="1">
      <c r="A760" s="27"/>
      <c r="B760" s="27"/>
      <c r="C760" s="135"/>
      <c r="D760" s="27"/>
      <c r="E760" s="27"/>
      <c r="F760" s="135"/>
      <c r="G760" s="27"/>
      <c r="H760" s="136"/>
      <c r="I760" s="136"/>
      <c r="J760" s="136"/>
      <c r="K760" s="136"/>
      <c r="L760" s="136"/>
      <c r="M760" s="136"/>
      <c r="N760" s="136"/>
      <c r="O760" s="136"/>
      <c r="P760" s="136"/>
      <c r="Q760" s="27"/>
      <c r="R760" s="136"/>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row>
    <row r="761" spans="1:44" ht="15.75" customHeight="1">
      <c r="A761" s="27"/>
      <c r="B761" s="27"/>
      <c r="C761" s="135"/>
      <c r="D761" s="27"/>
      <c r="E761" s="27"/>
      <c r="F761" s="135"/>
      <c r="G761" s="27"/>
      <c r="H761" s="136"/>
      <c r="I761" s="136"/>
      <c r="J761" s="136"/>
      <c r="K761" s="136"/>
      <c r="L761" s="136"/>
      <c r="M761" s="136"/>
      <c r="N761" s="136"/>
      <c r="O761" s="136"/>
      <c r="P761" s="136"/>
      <c r="Q761" s="27"/>
      <c r="R761" s="136"/>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row>
    <row r="762" spans="1:44" ht="15.75" customHeight="1">
      <c r="A762" s="27"/>
      <c r="B762" s="27"/>
      <c r="C762" s="135"/>
      <c r="D762" s="27"/>
      <c r="E762" s="27"/>
      <c r="F762" s="135"/>
      <c r="G762" s="27"/>
      <c r="H762" s="136"/>
      <c r="I762" s="136"/>
      <c r="J762" s="136"/>
      <c r="K762" s="136"/>
      <c r="L762" s="136"/>
      <c r="M762" s="136"/>
      <c r="N762" s="136"/>
      <c r="O762" s="136"/>
      <c r="P762" s="136"/>
      <c r="Q762" s="27"/>
      <c r="R762" s="136"/>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row>
    <row r="763" spans="1:44" ht="15.75" customHeight="1">
      <c r="A763" s="27"/>
      <c r="B763" s="27"/>
      <c r="C763" s="135"/>
      <c r="D763" s="27"/>
      <c r="E763" s="27"/>
      <c r="F763" s="135"/>
      <c r="G763" s="27"/>
      <c r="H763" s="136"/>
      <c r="I763" s="136"/>
      <c r="J763" s="136"/>
      <c r="K763" s="136"/>
      <c r="L763" s="136"/>
      <c r="M763" s="136"/>
      <c r="N763" s="136"/>
      <c r="O763" s="136"/>
      <c r="P763" s="136"/>
      <c r="Q763" s="27"/>
      <c r="R763" s="136"/>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row>
    <row r="764" spans="1:44" ht="15.75" customHeight="1">
      <c r="A764" s="27"/>
      <c r="B764" s="27"/>
      <c r="C764" s="135"/>
      <c r="D764" s="27"/>
      <c r="E764" s="27"/>
      <c r="F764" s="135"/>
      <c r="G764" s="27"/>
      <c r="H764" s="136"/>
      <c r="I764" s="136"/>
      <c r="J764" s="136"/>
      <c r="K764" s="136"/>
      <c r="L764" s="136"/>
      <c r="M764" s="136"/>
      <c r="N764" s="136"/>
      <c r="O764" s="136"/>
      <c r="P764" s="136"/>
      <c r="Q764" s="27"/>
      <c r="R764" s="136"/>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row>
    <row r="765" spans="1:44" ht="15.75" customHeight="1">
      <c r="A765" s="27"/>
      <c r="B765" s="27"/>
      <c r="C765" s="135"/>
      <c r="D765" s="27"/>
      <c r="E765" s="27"/>
      <c r="F765" s="135"/>
      <c r="G765" s="27"/>
      <c r="H765" s="136"/>
      <c r="I765" s="136"/>
      <c r="J765" s="136"/>
      <c r="K765" s="136"/>
      <c r="L765" s="136"/>
      <c r="M765" s="136"/>
      <c r="N765" s="136"/>
      <c r="O765" s="136"/>
      <c r="P765" s="136"/>
      <c r="Q765" s="27"/>
      <c r="R765" s="136"/>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row>
    <row r="766" spans="1:44" ht="15.75" customHeight="1">
      <c r="A766" s="27"/>
      <c r="B766" s="27"/>
      <c r="C766" s="135"/>
      <c r="D766" s="27"/>
      <c r="E766" s="27"/>
      <c r="F766" s="135"/>
      <c r="G766" s="27"/>
      <c r="H766" s="136"/>
      <c r="I766" s="136"/>
      <c r="J766" s="136"/>
      <c r="K766" s="136"/>
      <c r="L766" s="136"/>
      <c r="M766" s="136"/>
      <c r="N766" s="136"/>
      <c r="O766" s="136"/>
      <c r="P766" s="136"/>
      <c r="Q766" s="27"/>
      <c r="R766" s="136"/>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row>
    <row r="767" spans="1:44" ht="15.75" customHeight="1">
      <c r="A767" s="27"/>
      <c r="B767" s="27"/>
      <c r="C767" s="135"/>
      <c r="D767" s="27"/>
      <c r="E767" s="27"/>
      <c r="F767" s="135"/>
      <c r="G767" s="27"/>
      <c r="H767" s="136"/>
      <c r="I767" s="136"/>
      <c r="J767" s="136"/>
      <c r="K767" s="136"/>
      <c r="L767" s="136"/>
      <c r="M767" s="136"/>
      <c r="N767" s="136"/>
      <c r="O767" s="136"/>
      <c r="P767" s="136"/>
      <c r="Q767" s="27"/>
      <c r="R767" s="136"/>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row>
    <row r="768" spans="1:44" ht="15.75" customHeight="1">
      <c r="A768" s="27"/>
      <c r="B768" s="27"/>
      <c r="C768" s="135"/>
      <c r="D768" s="27"/>
      <c r="E768" s="27"/>
      <c r="F768" s="135"/>
      <c r="G768" s="27"/>
      <c r="H768" s="136"/>
      <c r="I768" s="136"/>
      <c r="J768" s="136"/>
      <c r="K768" s="136"/>
      <c r="L768" s="136"/>
      <c r="M768" s="136"/>
      <c r="N768" s="136"/>
      <c r="O768" s="136"/>
      <c r="P768" s="136"/>
      <c r="Q768" s="27"/>
      <c r="R768" s="136"/>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row>
    <row r="769" spans="1:44" ht="15.75" customHeight="1">
      <c r="A769" s="27"/>
      <c r="B769" s="27"/>
      <c r="C769" s="135"/>
      <c r="D769" s="27"/>
      <c r="E769" s="27"/>
      <c r="F769" s="135"/>
      <c r="G769" s="27"/>
      <c r="H769" s="136"/>
      <c r="I769" s="136"/>
      <c r="J769" s="136"/>
      <c r="K769" s="136"/>
      <c r="L769" s="136"/>
      <c r="M769" s="136"/>
      <c r="N769" s="136"/>
      <c r="O769" s="136"/>
      <c r="P769" s="136"/>
      <c r="Q769" s="27"/>
      <c r="R769" s="136"/>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row>
    <row r="770" spans="1:44" ht="15.75" customHeight="1">
      <c r="A770" s="27"/>
      <c r="B770" s="27"/>
      <c r="C770" s="135"/>
      <c r="D770" s="27"/>
      <c r="E770" s="27"/>
      <c r="F770" s="135"/>
      <c r="G770" s="27"/>
      <c r="H770" s="136"/>
      <c r="I770" s="136"/>
      <c r="J770" s="136"/>
      <c r="K770" s="136"/>
      <c r="L770" s="136"/>
      <c r="M770" s="136"/>
      <c r="N770" s="136"/>
      <c r="O770" s="136"/>
      <c r="P770" s="136"/>
      <c r="Q770" s="27"/>
      <c r="R770" s="136"/>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row>
    <row r="771" spans="1:44" ht="15.75" customHeight="1">
      <c r="A771" s="27"/>
      <c r="B771" s="27"/>
      <c r="C771" s="135"/>
      <c r="D771" s="27"/>
      <c r="E771" s="27"/>
      <c r="F771" s="135"/>
      <c r="G771" s="27"/>
      <c r="H771" s="136"/>
      <c r="I771" s="136"/>
      <c r="J771" s="136"/>
      <c r="K771" s="136"/>
      <c r="L771" s="136"/>
      <c r="M771" s="136"/>
      <c r="N771" s="136"/>
      <c r="O771" s="136"/>
      <c r="P771" s="136"/>
      <c r="Q771" s="27"/>
      <c r="R771" s="136"/>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row>
    <row r="772" spans="1:44" ht="15.75" customHeight="1">
      <c r="A772" s="27"/>
      <c r="B772" s="27"/>
      <c r="C772" s="135"/>
      <c r="D772" s="27"/>
      <c r="E772" s="27"/>
      <c r="F772" s="135"/>
      <c r="G772" s="27"/>
      <c r="H772" s="136"/>
      <c r="I772" s="136"/>
      <c r="J772" s="136"/>
      <c r="K772" s="136"/>
      <c r="L772" s="136"/>
      <c r="M772" s="136"/>
      <c r="N772" s="136"/>
      <c r="O772" s="136"/>
      <c r="P772" s="136"/>
      <c r="Q772" s="27"/>
      <c r="R772" s="136"/>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row>
    <row r="773" spans="1:44" ht="15.75" customHeight="1">
      <c r="A773" s="27"/>
      <c r="B773" s="27"/>
      <c r="C773" s="135"/>
      <c r="D773" s="27"/>
      <c r="E773" s="27"/>
      <c r="F773" s="135"/>
      <c r="G773" s="27"/>
      <c r="H773" s="136"/>
      <c r="I773" s="136"/>
      <c r="J773" s="136"/>
      <c r="K773" s="136"/>
      <c r="L773" s="136"/>
      <c r="M773" s="136"/>
      <c r="N773" s="136"/>
      <c r="O773" s="136"/>
      <c r="P773" s="136"/>
      <c r="Q773" s="27"/>
      <c r="R773" s="136"/>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row>
    <row r="774" spans="1:44" ht="15.75" customHeight="1">
      <c r="A774" s="27"/>
      <c r="B774" s="27"/>
      <c r="C774" s="135"/>
      <c r="D774" s="27"/>
      <c r="E774" s="27"/>
      <c r="F774" s="135"/>
      <c r="G774" s="27"/>
      <c r="H774" s="136"/>
      <c r="I774" s="136"/>
      <c r="J774" s="136"/>
      <c r="K774" s="136"/>
      <c r="L774" s="136"/>
      <c r="M774" s="136"/>
      <c r="N774" s="136"/>
      <c r="O774" s="136"/>
      <c r="P774" s="136"/>
      <c r="Q774" s="27"/>
      <c r="R774" s="136"/>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row>
    <row r="775" spans="1:44" ht="15.75" customHeight="1">
      <c r="A775" s="27"/>
      <c r="B775" s="27"/>
      <c r="C775" s="135"/>
      <c r="D775" s="27"/>
      <c r="E775" s="27"/>
      <c r="F775" s="135"/>
      <c r="G775" s="27"/>
      <c r="H775" s="136"/>
      <c r="I775" s="136"/>
      <c r="J775" s="136"/>
      <c r="K775" s="136"/>
      <c r="L775" s="136"/>
      <c r="M775" s="136"/>
      <c r="N775" s="136"/>
      <c r="O775" s="136"/>
      <c r="P775" s="136"/>
      <c r="Q775" s="27"/>
      <c r="R775" s="136"/>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row>
    <row r="776" spans="1:44" ht="15.75" customHeight="1">
      <c r="A776" s="27"/>
      <c r="B776" s="27"/>
      <c r="C776" s="135"/>
      <c r="D776" s="27"/>
      <c r="E776" s="27"/>
      <c r="F776" s="135"/>
      <c r="G776" s="27"/>
      <c r="H776" s="136"/>
      <c r="I776" s="136"/>
      <c r="J776" s="136"/>
      <c r="K776" s="136"/>
      <c r="L776" s="136"/>
      <c r="M776" s="136"/>
      <c r="N776" s="136"/>
      <c r="O776" s="136"/>
      <c r="P776" s="136"/>
      <c r="Q776" s="27"/>
      <c r="R776" s="136"/>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row>
    <row r="777" spans="1:44" ht="15.75" customHeight="1">
      <c r="A777" s="27"/>
      <c r="B777" s="27"/>
      <c r="C777" s="135"/>
      <c r="D777" s="27"/>
      <c r="E777" s="27"/>
      <c r="F777" s="135"/>
      <c r="G777" s="27"/>
      <c r="H777" s="136"/>
      <c r="I777" s="136"/>
      <c r="J777" s="136"/>
      <c r="K777" s="136"/>
      <c r="L777" s="136"/>
      <c r="M777" s="136"/>
      <c r="N777" s="136"/>
      <c r="O777" s="136"/>
      <c r="P777" s="136"/>
      <c r="Q777" s="27"/>
      <c r="R777" s="136"/>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row>
    <row r="778" spans="1:44" ht="15.75" customHeight="1">
      <c r="A778" s="27"/>
      <c r="B778" s="27"/>
      <c r="C778" s="135"/>
      <c r="D778" s="27"/>
      <c r="E778" s="27"/>
      <c r="F778" s="135"/>
      <c r="G778" s="27"/>
      <c r="H778" s="136"/>
      <c r="I778" s="136"/>
      <c r="J778" s="136"/>
      <c r="K778" s="136"/>
      <c r="L778" s="136"/>
      <c r="M778" s="136"/>
      <c r="N778" s="136"/>
      <c r="O778" s="136"/>
      <c r="P778" s="136"/>
      <c r="Q778" s="27"/>
      <c r="R778" s="136"/>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row>
    <row r="779" spans="1:44" ht="15.75" customHeight="1">
      <c r="A779" s="27"/>
      <c r="B779" s="27"/>
      <c r="C779" s="135"/>
      <c r="D779" s="27"/>
      <c r="E779" s="27"/>
      <c r="F779" s="135"/>
      <c r="G779" s="27"/>
      <c r="H779" s="136"/>
      <c r="I779" s="136"/>
      <c r="J779" s="136"/>
      <c r="K779" s="136"/>
      <c r="L779" s="136"/>
      <c r="M779" s="136"/>
      <c r="N779" s="136"/>
      <c r="O779" s="136"/>
      <c r="P779" s="136"/>
      <c r="Q779" s="27"/>
      <c r="R779" s="136"/>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row>
    <row r="780" spans="1:44" ht="15.75" customHeight="1">
      <c r="A780" s="27"/>
      <c r="B780" s="27"/>
      <c r="C780" s="135"/>
      <c r="D780" s="27"/>
      <c r="E780" s="27"/>
      <c r="F780" s="135"/>
      <c r="G780" s="27"/>
      <c r="H780" s="136"/>
      <c r="I780" s="136"/>
      <c r="J780" s="136"/>
      <c r="K780" s="136"/>
      <c r="L780" s="136"/>
      <c r="M780" s="136"/>
      <c r="N780" s="136"/>
      <c r="O780" s="136"/>
      <c r="P780" s="136"/>
      <c r="Q780" s="27"/>
      <c r="R780" s="136"/>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row>
    <row r="781" spans="1:44" ht="15.75" customHeight="1">
      <c r="A781" s="27"/>
      <c r="B781" s="27"/>
      <c r="C781" s="135"/>
      <c r="D781" s="27"/>
      <c r="E781" s="27"/>
      <c r="F781" s="135"/>
      <c r="G781" s="27"/>
      <c r="H781" s="136"/>
      <c r="I781" s="136"/>
      <c r="J781" s="136"/>
      <c r="K781" s="136"/>
      <c r="L781" s="136"/>
      <c r="M781" s="136"/>
      <c r="N781" s="136"/>
      <c r="O781" s="136"/>
      <c r="P781" s="136"/>
      <c r="Q781" s="27"/>
      <c r="R781" s="136"/>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row>
    <row r="782" spans="1:44" ht="15.75" customHeight="1">
      <c r="A782" s="27"/>
      <c r="B782" s="27"/>
      <c r="C782" s="135"/>
      <c r="D782" s="27"/>
      <c r="E782" s="27"/>
      <c r="F782" s="135"/>
      <c r="G782" s="27"/>
      <c r="H782" s="136"/>
      <c r="I782" s="136"/>
      <c r="J782" s="136"/>
      <c r="K782" s="136"/>
      <c r="L782" s="136"/>
      <c r="M782" s="136"/>
      <c r="N782" s="136"/>
      <c r="O782" s="136"/>
      <c r="P782" s="136"/>
      <c r="Q782" s="27"/>
      <c r="R782" s="136"/>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row>
    <row r="783" spans="1:44" ht="15.75" customHeight="1">
      <c r="A783" s="27"/>
      <c r="B783" s="27"/>
      <c r="C783" s="135"/>
      <c r="D783" s="27"/>
      <c r="E783" s="27"/>
      <c r="F783" s="135"/>
      <c r="G783" s="27"/>
      <c r="H783" s="136"/>
      <c r="I783" s="136"/>
      <c r="J783" s="136"/>
      <c r="K783" s="136"/>
      <c r="L783" s="136"/>
      <c r="M783" s="136"/>
      <c r="N783" s="136"/>
      <c r="O783" s="136"/>
      <c r="P783" s="136"/>
      <c r="Q783" s="27"/>
      <c r="R783" s="136"/>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row>
    <row r="784" spans="1:44" ht="15.75" customHeight="1">
      <c r="A784" s="27"/>
      <c r="B784" s="27"/>
      <c r="C784" s="135"/>
      <c r="D784" s="27"/>
      <c r="E784" s="27"/>
      <c r="F784" s="135"/>
      <c r="G784" s="27"/>
      <c r="H784" s="136"/>
      <c r="I784" s="136"/>
      <c r="J784" s="136"/>
      <c r="K784" s="136"/>
      <c r="L784" s="136"/>
      <c r="M784" s="136"/>
      <c r="N784" s="136"/>
      <c r="O784" s="136"/>
      <c r="P784" s="136"/>
      <c r="Q784" s="27"/>
      <c r="R784" s="136"/>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row>
    <row r="785" spans="1:44" ht="15.75" customHeight="1">
      <c r="A785" s="27"/>
      <c r="B785" s="27"/>
      <c r="C785" s="135"/>
      <c r="D785" s="27"/>
      <c r="E785" s="27"/>
      <c r="F785" s="135"/>
      <c r="G785" s="27"/>
      <c r="H785" s="136"/>
      <c r="I785" s="136"/>
      <c r="J785" s="136"/>
      <c r="K785" s="136"/>
      <c r="L785" s="136"/>
      <c r="M785" s="136"/>
      <c r="N785" s="136"/>
      <c r="O785" s="136"/>
      <c r="P785" s="136"/>
      <c r="Q785" s="27"/>
      <c r="R785" s="136"/>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row>
    <row r="786" spans="1:44" ht="15.75" customHeight="1">
      <c r="A786" s="27"/>
      <c r="B786" s="27"/>
      <c r="C786" s="135"/>
      <c r="D786" s="27"/>
      <c r="E786" s="27"/>
      <c r="F786" s="135"/>
      <c r="G786" s="27"/>
      <c r="H786" s="136"/>
      <c r="I786" s="136"/>
      <c r="J786" s="136"/>
      <c r="K786" s="136"/>
      <c r="L786" s="136"/>
      <c r="M786" s="136"/>
      <c r="N786" s="136"/>
      <c r="O786" s="136"/>
      <c r="P786" s="136"/>
      <c r="Q786" s="27"/>
      <c r="R786" s="136"/>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row>
    <row r="787" spans="1:44" ht="15.75" customHeight="1">
      <c r="A787" s="27"/>
      <c r="B787" s="27"/>
      <c r="C787" s="135"/>
      <c r="D787" s="27"/>
      <c r="E787" s="27"/>
      <c r="F787" s="135"/>
      <c r="G787" s="27"/>
      <c r="H787" s="136"/>
      <c r="I787" s="136"/>
      <c r="J787" s="136"/>
      <c r="K787" s="136"/>
      <c r="L787" s="136"/>
      <c r="M787" s="136"/>
      <c r="N787" s="136"/>
      <c r="O787" s="136"/>
      <c r="P787" s="136"/>
      <c r="Q787" s="27"/>
      <c r="R787" s="136"/>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row>
    <row r="788" spans="1:44" ht="15.75" customHeight="1">
      <c r="A788" s="27"/>
      <c r="B788" s="27"/>
      <c r="C788" s="135"/>
      <c r="D788" s="27"/>
      <c r="E788" s="27"/>
      <c r="F788" s="135"/>
      <c r="G788" s="27"/>
      <c r="H788" s="136"/>
      <c r="I788" s="136"/>
      <c r="J788" s="136"/>
      <c r="K788" s="136"/>
      <c r="L788" s="136"/>
      <c r="M788" s="136"/>
      <c r="N788" s="136"/>
      <c r="O788" s="136"/>
      <c r="P788" s="136"/>
      <c r="Q788" s="27"/>
      <c r="R788" s="136"/>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row>
    <row r="789" spans="1:44" ht="15.75" customHeight="1">
      <c r="A789" s="27"/>
      <c r="B789" s="27"/>
      <c r="C789" s="135"/>
      <c r="D789" s="27"/>
      <c r="E789" s="27"/>
      <c r="F789" s="135"/>
      <c r="G789" s="27"/>
      <c r="H789" s="136"/>
      <c r="I789" s="136"/>
      <c r="J789" s="136"/>
      <c r="K789" s="136"/>
      <c r="L789" s="136"/>
      <c r="M789" s="136"/>
      <c r="N789" s="136"/>
      <c r="O789" s="136"/>
      <c r="P789" s="136"/>
      <c r="Q789" s="27"/>
      <c r="R789" s="136"/>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row>
    <row r="790" spans="1:44" ht="15.75" customHeight="1">
      <c r="A790" s="27"/>
      <c r="B790" s="27"/>
      <c r="C790" s="135"/>
      <c r="D790" s="27"/>
      <c r="E790" s="27"/>
      <c r="F790" s="135"/>
      <c r="G790" s="27"/>
      <c r="H790" s="136"/>
      <c r="I790" s="136"/>
      <c r="J790" s="136"/>
      <c r="K790" s="136"/>
      <c r="L790" s="136"/>
      <c r="M790" s="136"/>
      <c r="N790" s="136"/>
      <c r="O790" s="136"/>
      <c r="P790" s="136"/>
      <c r="Q790" s="27"/>
      <c r="R790" s="136"/>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row>
    <row r="791" spans="1:44" ht="15.75" customHeight="1">
      <c r="A791" s="27"/>
      <c r="B791" s="27"/>
      <c r="C791" s="135"/>
      <c r="D791" s="27"/>
      <c r="E791" s="27"/>
      <c r="F791" s="135"/>
      <c r="G791" s="27"/>
      <c r="H791" s="136"/>
      <c r="I791" s="136"/>
      <c r="J791" s="136"/>
      <c r="K791" s="136"/>
      <c r="L791" s="136"/>
      <c r="M791" s="136"/>
      <c r="N791" s="136"/>
      <c r="O791" s="136"/>
      <c r="P791" s="136"/>
      <c r="Q791" s="27"/>
      <c r="R791" s="136"/>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row>
    <row r="792" spans="1:44" ht="15.75" customHeight="1">
      <c r="A792" s="27"/>
      <c r="B792" s="27"/>
      <c r="C792" s="135"/>
      <c r="D792" s="27"/>
      <c r="E792" s="27"/>
      <c r="F792" s="135"/>
      <c r="G792" s="27"/>
      <c r="H792" s="136"/>
      <c r="I792" s="136"/>
      <c r="J792" s="136"/>
      <c r="K792" s="136"/>
      <c r="L792" s="136"/>
      <c r="M792" s="136"/>
      <c r="N792" s="136"/>
      <c r="O792" s="136"/>
      <c r="P792" s="136"/>
      <c r="Q792" s="27"/>
      <c r="R792" s="136"/>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row>
    <row r="793" spans="1:44" ht="15.75" customHeight="1">
      <c r="A793" s="27"/>
      <c r="B793" s="27"/>
      <c r="C793" s="135"/>
      <c r="D793" s="27"/>
      <c r="E793" s="27"/>
      <c r="F793" s="135"/>
      <c r="G793" s="27"/>
      <c r="H793" s="136"/>
      <c r="I793" s="136"/>
      <c r="J793" s="136"/>
      <c r="K793" s="136"/>
      <c r="L793" s="136"/>
      <c r="M793" s="136"/>
      <c r="N793" s="136"/>
      <c r="O793" s="136"/>
      <c r="P793" s="136"/>
      <c r="Q793" s="27"/>
      <c r="R793" s="136"/>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row>
    <row r="794" spans="1:44" ht="15.75" customHeight="1">
      <c r="A794" s="27"/>
      <c r="B794" s="27"/>
      <c r="C794" s="135"/>
      <c r="D794" s="27"/>
      <c r="E794" s="27"/>
      <c r="F794" s="135"/>
      <c r="G794" s="27"/>
      <c r="H794" s="136"/>
      <c r="I794" s="136"/>
      <c r="J794" s="136"/>
      <c r="K794" s="136"/>
      <c r="L794" s="136"/>
      <c r="M794" s="136"/>
      <c r="N794" s="136"/>
      <c r="O794" s="136"/>
      <c r="P794" s="136"/>
      <c r="Q794" s="27"/>
      <c r="R794" s="136"/>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row>
    <row r="795" spans="1:44" ht="15.75" customHeight="1">
      <c r="A795" s="27"/>
      <c r="B795" s="27"/>
      <c r="C795" s="135"/>
      <c r="D795" s="27"/>
      <c r="E795" s="27"/>
      <c r="F795" s="135"/>
      <c r="G795" s="27"/>
      <c r="H795" s="136"/>
      <c r="I795" s="136"/>
      <c r="J795" s="136"/>
      <c r="K795" s="136"/>
      <c r="L795" s="136"/>
      <c r="M795" s="136"/>
      <c r="N795" s="136"/>
      <c r="O795" s="136"/>
      <c r="P795" s="136"/>
      <c r="Q795" s="27"/>
      <c r="R795" s="136"/>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row>
    <row r="796" spans="1:44" ht="15.75" customHeight="1">
      <c r="A796" s="27"/>
      <c r="B796" s="27"/>
      <c r="C796" s="135"/>
      <c r="D796" s="27"/>
      <c r="E796" s="27"/>
      <c r="F796" s="135"/>
      <c r="G796" s="27"/>
      <c r="H796" s="136"/>
      <c r="I796" s="136"/>
      <c r="J796" s="136"/>
      <c r="K796" s="136"/>
      <c r="L796" s="136"/>
      <c r="M796" s="136"/>
      <c r="N796" s="136"/>
      <c r="O796" s="136"/>
      <c r="P796" s="136"/>
      <c r="Q796" s="27"/>
      <c r="R796" s="136"/>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row>
    <row r="797" spans="1:44" ht="15.75" customHeight="1">
      <c r="A797" s="27"/>
      <c r="B797" s="27"/>
      <c r="C797" s="135"/>
      <c r="D797" s="27"/>
      <c r="E797" s="27"/>
      <c r="F797" s="135"/>
      <c r="G797" s="27"/>
      <c r="H797" s="136"/>
      <c r="I797" s="136"/>
      <c r="J797" s="136"/>
      <c r="K797" s="136"/>
      <c r="L797" s="136"/>
      <c r="M797" s="136"/>
      <c r="N797" s="136"/>
      <c r="O797" s="136"/>
      <c r="P797" s="136"/>
      <c r="Q797" s="27"/>
      <c r="R797" s="136"/>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row>
    <row r="798" spans="1:44" ht="15.75" customHeight="1">
      <c r="A798" s="27"/>
      <c r="B798" s="27"/>
      <c r="C798" s="135"/>
      <c r="D798" s="27"/>
      <c r="E798" s="27"/>
      <c r="F798" s="135"/>
      <c r="G798" s="27"/>
      <c r="H798" s="136"/>
      <c r="I798" s="136"/>
      <c r="J798" s="136"/>
      <c r="K798" s="136"/>
      <c r="L798" s="136"/>
      <c r="M798" s="136"/>
      <c r="N798" s="136"/>
      <c r="O798" s="136"/>
      <c r="P798" s="136"/>
      <c r="Q798" s="27"/>
      <c r="R798" s="136"/>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row>
    <row r="799" spans="1:44" ht="15.75" customHeight="1">
      <c r="A799" s="27"/>
      <c r="B799" s="27"/>
      <c r="C799" s="135"/>
      <c r="D799" s="27"/>
      <c r="E799" s="27"/>
      <c r="F799" s="135"/>
      <c r="G799" s="27"/>
      <c r="H799" s="136"/>
      <c r="I799" s="136"/>
      <c r="J799" s="136"/>
      <c r="K799" s="136"/>
      <c r="L799" s="136"/>
      <c r="M799" s="136"/>
      <c r="N799" s="136"/>
      <c r="O799" s="136"/>
      <c r="P799" s="136"/>
      <c r="Q799" s="27"/>
      <c r="R799" s="136"/>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row>
    <row r="800" spans="1:44" ht="15.75" customHeight="1">
      <c r="A800" s="27"/>
      <c r="B800" s="27"/>
      <c r="C800" s="135"/>
      <c r="D800" s="27"/>
      <c r="E800" s="27"/>
      <c r="F800" s="135"/>
      <c r="G800" s="27"/>
      <c r="H800" s="136"/>
      <c r="I800" s="136"/>
      <c r="J800" s="136"/>
      <c r="K800" s="136"/>
      <c r="L800" s="136"/>
      <c r="M800" s="136"/>
      <c r="N800" s="136"/>
      <c r="O800" s="136"/>
      <c r="P800" s="136"/>
      <c r="Q800" s="27"/>
      <c r="R800" s="136"/>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row>
    <row r="801" spans="1:44" ht="15.75" customHeight="1">
      <c r="A801" s="27"/>
      <c r="B801" s="27"/>
      <c r="C801" s="135"/>
      <c r="D801" s="27"/>
      <c r="E801" s="27"/>
      <c r="F801" s="135"/>
      <c r="G801" s="27"/>
      <c r="H801" s="136"/>
      <c r="I801" s="136"/>
      <c r="J801" s="136"/>
      <c r="K801" s="136"/>
      <c r="L801" s="136"/>
      <c r="M801" s="136"/>
      <c r="N801" s="136"/>
      <c r="O801" s="136"/>
      <c r="P801" s="136"/>
      <c r="Q801" s="27"/>
      <c r="R801" s="136"/>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row>
    <row r="802" spans="1:44" ht="15.75" customHeight="1">
      <c r="A802" s="27"/>
      <c r="B802" s="27"/>
      <c r="C802" s="135"/>
      <c r="D802" s="27"/>
      <c r="E802" s="27"/>
      <c r="F802" s="135"/>
      <c r="G802" s="27"/>
      <c r="H802" s="136"/>
      <c r="I802" s="136"/>
      <c r="J802" s="136"/>
      <c r="K802" s="136"/>
      <c r="L802" s="136"/>
      <c r="M802" s="136"/>
      <c r="N802" s="136"/>
      <c r="O802" s="136"/>
      <c r="P802" s="136"/>
      <c r="Q802" s="27"/>
      <c r="R802" s="136"/>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row>
    <row r="803" spans="1:44" ht="15.75" customHeight="1">
      <c r="A803" s="27"/>
      <c r="B803" s="27"/>
      <c r="C803" s="135"/>
      <c r="D803" s="27"/>
      <c r="E803" s="27"/>
      <c r="F803" s="135"/>
      <c r="G803" s="27"/>
      <c r="H803" s="136"/>
      <c r="I803" s="136"/>
      <c r="J803" s="136"/>
      <c r="K803" s="136"/>
      <c r="L803" s="136"/>
      <c r="M803" s="136"/>
      <c r="N803" s="136"/>
      <c r="O803" s="136"/>
      <c r="P803" s="136"/>
      <c r="Q803" s="27"/>
      <c r="R803" s="136"/>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row>
    <row r="804" spans="1:44" ht="15.75" customHeight="1">
      <c r="A804" s="27"/>
      <c r="B804" s="27"/>
      <c r="C804" s="135"/>
      <c r="D804" s="27"/>
      <c r="E804" s="27"/>
      <c r="F804" s="135"/>
      <c r="G804" s="27"/>
      <c r="H804" s="136"/>
      <c r="I804" s="136"/>
      <c r="J804" s="136"/>
      <c r="K804" s="136"/>
      <c r="L804" s="136"/>
      <c r="M804" s="136"/>
      <c r="N804" s="136"/>
      <c r="O804" s="136"/>
      <c r="P804" s="136"/>
      <c r="Q804" s="27"/>
      <c r="R804" s="136"/>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row>
    <row r="805" spans="1:44" ht="15.75" customHeight="1">
      <c r="A805" s="27"/>
      <c r="B805" s="27"/>
      <c r="C805" s="135"/>
      <c r="D805" s="27"/>
      <c r="E805" s="27"/>
      <c r="F805" s="135"/>
      <c r="G805" s="27"/>
      <c r="H805" s="136"/>
      <c r="I805" s="136"/>
      <c r="J805" s="136"/>
      <c r="K805" s="136"/>
      <c r="L805" s="136"/>
      <c r="M805" s="136"/>
      <c r="N805" s="136"/>
      <c r="O805" s="136"/>
      <c r="P805" s="136"/>
      <c r="Q805" s="27"/>
      <c r="R805" s="136"/>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row>
    <row r="806" spans="1:44" ht="15.75" customHeight="1">
      <c r="A806" s="27"/>
      <c r="B806" s="27"/>
      <c r="C806" s="135"/>
      <c r="D806" s="27"/>
      <c r="E806" s="27"/>
      <c r="F806" s="135"/>
      <c r="G806" s="27"/>
      <c r="H806" s="136"/>
      <c r="I806" s="136"/>
      <c r="J806" s="136"/>
      <c r="K806" s="136"/>
      <c r="L806" s="136"/>
      <c r="M806" s="136"/>
      <c r="N806" s="136"/>
      <c r="O806" s="136"/>
      <c r="P806" s="136"/>
      <c r="Q806" s="27"/>
      <c r="R806" s="136"/>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row>
    <row r="807" spans="1:44" ht="15.75" customHeight="1">
      <c r="A807" s="27"/>
      <c r="B807" s="27"/>
      <c r="C807" s="135"/>
      <c r="D807" s="27"/>
      <c r="E807" s="27"/>
      <c r="F807" s="135"/>
      <c r="G807" s="27"/>
      <c r="H807" s="136"/>
      <c r="I807" s="136"/>
      <c r="J807" s="136"/>
      <c r="K807" s="136"/>
      <c r="L807" s="136"/>
      <c r="M807" s="136"/>
      <c r="N807" s="136"/>
      <c r="O807" s="136"/>
      <c r="P807" s="136"/>
      <c r="Q807" s="27"/>
      <c r="R807" s="136"/>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row>
    <row r="808" spans="1:44" ht="15.75" customHeight="1">
      <c r="A808" s="27"/>
      <c r="B808" s="27"/>
      <c r="C808" s="135"/>
      <c r="D808" s="27"/>
      <c r="E808" s="27"/>
      <c r="F808" s="135"/>
      <c r="G808" s="27"/>
      <c r="H808" s="136"/>
      <c r="I808" s="136"/>
      <c r="J808" s="136"/>
      <c r="K808" s="136"/>
      <c r="L808" s="136"/>
      <c r="M808" s="136"/>
      <c r="N808" s="136"/>
      <c r="O808" s="136"/>
      <c r="P808" s="136"/>
      <c r="Q808" s="27"/>
      <c r="R808" s="136"/>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row>
    <row r="809" spans="1:44" ht="15.75" customHeight="1">
      <c r="A809" s="27"/>
      <c r="B809" s="27"/>
      <c r="C809" s="135"/>
      <c r="D809" s="27"/>
      <c r="E809" s="27"/>
      <c r="F809" s="135"/>
      <c r="G809" s="27"/>
      <c r="H809" s="136"/>
      <c r="I809" s="136"/>
      <c r="J809" s="136"/>
      <c r="K809" s="136"/>
      <c r="L809" s="136"/>
      <c r="M809" s="136"/>
      <c r="N809" s="136"/>
      <c r="O809" s="136"/>
      <c r="P809" s="136"/>
      <c r="Q809" s="27"/>
      <c r="R809" s="136"/>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row>
    <row r="810" spans="1:44" ht="15.75" customHeight="1">
      <c r="A810" s="27"/>
      <c r="B810" s="27"/>
      <c r="C810" s="135"/>
      <c r="D810" s="27"/>
      <c r="E810" s="27"/>
      <c r="F810" s="135"/>
      <c r="G810" s="27"/>
      <c r="H810" s="136"/>
      <c r="I810" s="136"/>
      <c r="J810" s="136"/>
      <c r="K810" s="136"/>
      <c r="L810" s="136"/>
      <c r="M810" s="136"/>
      <c r="N810" s="136"/>
      <c r="O810" s="136"/>
      <c r="P810" s="136"/>
      <c r="Q810" s="27"/>
      <c r="R810" s="136"/>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row>
    <row r="811" spans="1:44" ht="15.75" customHeight="1">
      <c r="A811" s="27"/>
      <c r="B811" s="27"/>
      <c r="C811" s="135"/>
      <c r="D811" s="27"/>
      <c r="E811" s="27"/>
      <c r="F811" s="135"/>
      <c r="G811" s="27"/>
      <c r="H811" s="136"/>
      <c r="I811" s="136"/>
      <c r="J811" s="136"/>
      <c r="K811" s="136"/>
      <c r="L811" s="136"/>
      <c r="M811" s="136"/>
      <c r="N811" s="136"/>
      <c r="O811" s="136"/>
      <c r="P811" s="136"/>
      <c r="Q811" s="27"/>
      <c r="R811" s="136"/>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row>
    <row r="812" spans="1:44" ht="15.75" customHeight="1">
      <c r="A812" s="27"/>
      <c r="B812" s="27"/>
      <c r="C812" s="135"/>
      <c r="D812" s="27"/>
      <c r="E812" s="27"/>
      <c r="F812" s="135"/>
      <c r="G812" s="27"/>
      <c r="H812" s="136"/>
      <c r="I812" s="136"/>
      <c r="J812" s="136"/>
      <c r="K812" s="136"/>
      <c r="L812" s="136"/>
      <c r="M812" s="136"/>
      <c r="N812" s="136"/>
      <c r="O812" s="136"/>
      <c r="P812" s="136"/>
      <c r="Q812" s="27"/>
      <c r="R812" s="136"/>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row>
    <row r="813" spans="1:44" ht="15.75" customHeight="1">
      <c r="A813" s="27"/>
      <c r="B813" s="27"/>
      <c r="C813" s="135"/>
      <c r="D813" s="27"/>
      <c r="E813" s="27"/>
      <c r="F813" s="135"/>
      <c r="G813" s="27"/>
      <c r="H813" s="136"/>
      <c r="I813" s="136"/>
      <c r="J813" s="136"/>
      <c r="K813" s="136"/>
      <c r="L813" s="136"/>
      <c r="M813" s="136"/>
      <c r="N813" s="136"/>
      <c r="O813" s="136"/>
      <c r="P813" s="136"/>
      <c r="Q813" s="27"/>
      <c r="R813" s="136"/>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row>
    <row r="814" spans="1:44" ht="15.75" customHeight="1">
      <c r="A814" s="27"/>
      <c r="B814" s="27"/>
      <c r="C814" s="135"/>
      <c r="D814" s="27"/>
      <c r="E814" s="27"/>
      <c r="F814" s="135"/>
      <c r="G814" s="27"/>
      <c r="H814" s="136"/>
      <c r="I814" s="136"/>
      <c r="J814" s="136"/>
      <c r="K814" s="136"/>
      <c r="L814" s="136"/>
      <c r="M814" s="136"/>
      <c r="N814" s="136"/>
      <c r="O814" s="136"/>
      <c r="P814" s="136"/>
      <c r="Q814" s="27"/>
      <c r="R814" s="136"/>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row>
    <row r="815" spans="1:44" ht="15.75" customHeight="1">
      <c r="A815" s="27"/>
      <c r="B815" s="27"/>
      <c r="C815" s="135"/>
      <c r="D815" s="27"/>
      <c r="E815" s="27"/>
      <c r="F815" s="135"/>
      <c r="G815" s="27"/>
      <c r="H815" s="136"/>
      <c r="I815" s="136"/>
      <c r="J815" s="136"/>
      <c r="K815" s="136"/>
      <c r="L815" s="136"/>
      <c r="M815" s="136"/>
      <c r="N815" s="136"/>
      <c r="O815" s="136"/>
      <c r="P815" s="136"/>
      <c r="Q815" s="27"/>
      <c r="R815" s="136"/>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row>
    <row r="816" spans="1:44" ht="15.75" customHeight="1">
      <c r="A816" s="27"/>
      <c r="B816" s="27"/>
      <c r="C816" s="135"/>
      <c r="D816" s="27"/>
      <c r="E816" s="27"/>
      <c r="F816" s="135"/>
      <c r="G816" s="27"/>
      <c r="H816" s="136"/>
      <c r="I816" s="136"/>
      <c r="J816" s="136"/>
      <c r="K816" s="136"/>
      <c r="L816" s="136"/>
      <c r="M816" s="136"/>
      <c r="N816" s="136"/>
      <c r="O816" s="136"/>
      <c r="P816" s="136"/>
      <c r="Q816" s="27"/>
      <c r="R816" s="136"/>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row>
    <row r="817" spans="1:44" ht="15.75" customHeight="1">
      <c r="A817" s="27"/>
      <c r="B817" s="27"/>
      <c r="C817" s="135"/>
      <c r="D817" s="27"/>
      <c r="E817" s="27"/>
      <c r="F817" s="135"/>
      <c r="G817" s="27"/>
      <c r="H817" s="136"/>
      <c r="I817" s="136"/>
      <c r="J817" s="136"/>
      <c r="K817" s="136"/>
      <c r="L817" s="136"/>
      <c r="M817" s="136"/>
      <c r="N817" s="136"/>
      <c r="O817" s="136"/>
      <c r="P817" s="136"/>
      <c r="Q817" s="27"/>
      <c r="R817" s="136"/>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row>
    <row r="818" spans="1:44" ht="15.75" customHeight="1">
      <c r="A818" s="27"/>
      <c r="B818" s="27"/>
      <c r="C818" s="135"/>
      <c r="D818" s="27"/>
      <c r="E818" s="27"/>
      <c r="F818" s="135"/>
      <c r="G818" s="27"/>
      <c r="H818" s="136"/>
      <c r="I818" s="136"/>
      <c r="J818" s="136"/>
      <c r="K818" s="136"/>
      <c r="L818" s="136"/>
      <c r="M818" s="136"/>
      <c r="N818" s="136"/>
      <c r="O818" s="136"/>
      <c r="P818" s="136"/>
      <c r="Q818" s="27"/>
      <c r="R818" s="136"/>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row>
    <row r="819" spans="1:44" ht="15.75" customHeight="1">
      <c r="A819" s="27"/>
      <c r="B819" s="27"/>
      <c r="C819" s="135"/>
      <c r="D819" s="27"/>
      <c r="E819" s="27"/>
      <c r="F819" s="135"/>
      <c r="G819" s="27"/>
      <c r="H819" s="136"/>
      <c r="I819" s="136"/>
      <c r="J819" s="136"/>
      <c r="K819" s="136"/>
      <c r="L819" s="136"/>
      <c r="M819" s="136"/>
      <c r="N819" s="136"/>
      <c r="O819" s="136"/>
      <c r="P819" s="136"/>
      <c r="Q819" s="27"/>
      <c r="R819" s="136"/>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row>
    <row r="820" spans="1:44" ht="15.75" customHeight="1">
      <c r="A820" s="27"/>
      <c r="B820" s="27"/>
      <c r="C820" s="135"/>
      <c r="D820" s="27"/>
      <c r="E820" s="27"/>
      <c r="F820" s="135"/>
      <c r="G820" s="27"/>
      <c r="H820" s="136"/>
      <c r="I820" s="136"/>
      <c r="J820" s="136"/>
      <c r="K820" s="136"/>
      <c r="L820" s="136"/>
      <c r="M820" s="136"/>
      <c r="N820" s="136"/>
      <c r="O820" s="136"/>
      <c r="P820" s="136"/>
      <c r="Q820" s="27"/>
      <c r="R820" s="136"/>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row>
    <row r="821" spans="1:44" ht="15.75" customHeight="1">
      <c r="A821" s="27"/>
      <c r="B821" s="27"/>
      <c r="C821" s="135"/>
      <c r="D821" s="27"/>
      <c r="E821" s="27"/>
      <c r="F821" s="135"/>
      <c r="G821" s="27"/>
      <c r="H821" s="136"/>
      <c r="I821" s="136"/>
      <c r="J821" s="136"/>
      <c r="K821" s="136"/>
      <c r="L821" s="136"/>
      <c r="M821" s="136"/>
      <c r="N821" s="136"/>
      <c r="O821" s="136"/>
      <c r="P821" s="136"/>
      <c r="Q821" s="27"/>
      <c r="R821" s="136"/>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row>
    <row r="822" spans="1:44" ht="15.75" customHeight="1">
      <c r="A822" s="27"/>
      <c r="B822" s="27"/>
      <c r="C822" s="135"/>
      <c r="D822" s="27"/>
      <c r="E822" s="27"/>
      <c r="F822" s="135"/>
      <c r="G822" s="27"/>
      <c r="H822" s="136"/>
      <c r="I822" s="136"/>
      <c r="J822" s="136"/>
      <c r="K822" s="136"/>
      <c r="L822" s="136"/>
      <c r="M822" s="136"/>
      <c r="N822" s="136"/>
      <c r="O822" s="136"/>
      <c r="P822" s="136"/>
      <c r="Q822" s="27"/>
      <c r="R822" s="136"/>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row>
    <row r="823" spans="1:44" ht="15.75" customHeight="1">
      <c r="A823" s="27"/>
      <c r="B823" s="27"/>
      <c r="C823" s="135"/>
      <c r="D823" s="27"/>
      <c r="E823" s="27"/>
      <c r="F823" s="135"/>
      <c r="G823" s="27"/>
      <c r="H823" s="136"/>
      <c r="I823" s="136"/>
      <c r="J823" s="136"/>
      <c r="K823" s="136"/>
      <c r="L823" s="136"/>
      <c r="M823" s="136"/>
      <c r="N823" s="136"/>
      <c r="O823" s="136"/>
      <c r="P823" s="136"/>
      <c r="Q823" s="27"/>
      <c r="R823" s="136"/>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row>
    <row r="824" spans="1:44" ht="15.75" customHeight="1">
      <c r="A824" s="27"/>
      <c r="B824" s="27"/>
      <c r="C824" s="135"/>
      <c r="D824" s="27"/>
      <c r="E824" s="27"/>
      <c r="F824" s="135"/>
      <c r="G824" s="27"/>
      <c r="H824" s="136"/>
      <c r="I824" s="136"/>
      <c r="J824" s="136"/>
      <c r="K824" s="136"/>
      <c r="L824" s="136"/>
      <c r="M824" s="136"/>
      <c r="N824" s="136"/>
      <c r="O824" s="136"/>
      <c r="P824" s="136"/>
      <c r="Q824" s="27"/>
      <c r="R824" s="136"/>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row>
    <row r="825" spans="1:44" ht="15.75" customHeight="1">
      <c r="A825" s="27"/>
      <c r="B825" s="27"/>
      <c r="C825" s="135"/>
      <c r="D825" s="27"/>
      <c r="E825" s="27"/>
      <c r="F825" s="135"/>
      <c r="G825" s="27"/>
      <c r="H825" s="136"/>
      <c r="I825" s="136"/>
      <c r="J825" s="136"/>
      <c r="K825" s="136"/>
      <c r="L825" s="136"/>
      <c r="M825" s="136"/>
      <c r="N825" s="136"/>
      <c r="O825" s="136"/>
      <c r="P825" s="136"/>
      <c r="Q825" s="27"/>
      <c r="R825" s="136"/>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row>
    <row r="826" spans="1:44" ht="15.75" customHeight="1">
      <c r="A826" s="27"/>
      <c r="B826" s="27"/>
      <c r="C826" s="135"/>
      <c r="D826" s="27"/>
      <c r="E826" s="27"/>
      <c r="F826" s="135"/>
      <c r="G826" s="27"/>
      <c r="H826" s="136"/>
      <c r="I826" s="136"/>
      <c r="J826" s="136"/>
      <c r="K826" s="136"/>
      <c r="L826" s="136"/>
      <c r="M826" s="136"/>
      <c r="N826" s="136"/>
      <c r="O826" s="136"/>
      <c r="P826" s="136"/>
      <c r="Q826" s="27"/>
      <c r="R826" s="136"/>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row>
    <row r="827" spans="1:44" ht="15.75" customHeight="1">
      <c r="A827" s="27"/>
      <c r="B827" s="27"/>
      <c r="C827" s="135"/>
      <c r="D827" s="27"/>
      <c r="E827" s="27"/>
      <c r="F827" s="135"/>
      <c r="G827" s="27"/>
      <c r="H827" s="136"/>
      <c r="I827" s="136"/>
      <c r="J827" s="136"/>
      <c r="K827" s="136"/>
      <c r="L827" s="136"/>
      <c r="M827" s="136"/>
      <c r="N827" s="136"/>
      <c r="O827" s="136"/>
      <c r="P827" s="136"/>
      <c r="Q827" s="27"/>
      <c r="R827" s="136"/>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row>
    <row r="828" spans="1:44" ht="15.75" customHeight="1">
      <c r="A828" s="27"/>
      <c r="B828" s="27"/>
      <c r="C828" s="135"/>
      <c r="D828" s="27"/>
      <c r="E828" s="27"/>
      <c r="F828" s="135"/>
      <c r="G828" s="27"/>
      <c r="H828" s="136"/>
      <c r="I828" s="136"/>
      <c r="J828" s="136"/>
      <c r="K828" s="136"/>
      <c r="L828" s="136"/>
      <c r="M828" s="136"/>
      <c r="N828" s="136"/>
      <c r="O828" s="136"/>
      <c r="P828" s="136"/>
      <c r="Q828" s="27"/>
      <c r="R828" s="136"/>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row>
    <row r="829" spans="1:44" ht="15.75" customHeight="1">
      <c r="A829" s="27"/>
      <c r="B829" s="27"/>
      <c r="C829" s="135"/>
      <c r="D829" s="27"/>
      <c r="E829" s="27"/>
      <c r="F829" s="135"/>
      <c r="G829" s="27"/>
      <c r="H829" s="136"/>
      <c r="I829" s="136"/>
      <c r="J829" s="136"/>
      <c r="K829" s="136"/>
      <c r="L829" s="136"/>
      <c r="M829" s="136"/>
      <c r="N829" s="136"/>
      <c r="O829" s="136"/>
      <c r="P829" s="136"/>
      <c r="Q829" s="27"/>
      <c r="R829" s="136"/>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row>
    <row r="830" spans="1:44" ht="15.75" customHeight="1">
      <c r="A830" s="27"/>
      <c r="B830" s="27"/>
      <c r="C830" s="135"/>
      <c r="D830" s="27"/>
      <c r="E830" s="27"/>
      <c r="F830" s="135"/>
      <c r="G830" s="27"/>
      <c r="H830" s="136"/>
      <c r="I830" s="136"/>
      <c r="J830" s="136"/>
      <c r="K830" s="136"/>
      <c r="L830" s="136"/>
      <c r="M830" s="136"/>
      <c r="N830" s="136"/>
      <c r="O830" s="136"/>
      <c r="P830" s="136"/>
      <c r="Q830" s="27"/>
      <c r="R830" s="136"/>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row>
    <row r="831" spans="1:44" ht="15.75" customHeight="1">
      <c r="A831" s="27"/>
      <c r="B831" s="27"/>
      <c r="C831" s="135"/>
      <c r="D831" s="27"/>
      <c r="E831" s="27"/>
      <c r="F831" s="135"/>
      <c r="G831" s="27"/>
      <c r="H831" s="136"/>
      <c r="I831" s="136"/>
      <c r="J831" s="136"/>
      <c r="K831" s="136"/>
      <c r="L831" s="136"/>
      <c r="M831" s="136"/>
      <c r="N831" s="136"/>
      <c r="O831" s="136"/>
      <c r="P831" s="136"/>
      <c r="Q831" s="27"/>
      <c r="R831" s="136"/>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row>
    <row r="832" spans="1:44" ht="15.75" customHeight="1">
      <c r="A832" s="27"/>
      <c r="B832" s="27"/>
      <c r="C832" s="135"/>
      <c r="D832" s="27"/>
      <c r="E832" s="27"/>
      <c r="F832" s="135"/>
      <c r="G832" s="27"/>
      <c r="H832" s="136"/>
      <c r="I832" s="136"/>
      <c r="J832" s="136"/>
      <c r="K832" s="136"/>
      <c r="L832" s="136"/>
      <c r="M832" s="136"/>
      <c r="N832" s="136"/>
      <c r="O832" s="136"/>
      <c r="P832" s="136"/>
      <c r="Q832" s="27"/>
      <c r="R832" s="136"/>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row>
    <row r="833" spans="1:44" ht="15.75" customHeight="1">
      <c r="A833" s="27"/>
      <c r="B833" s="27"/>
      <c r="C833" s="135"/>
      <c r="D833" s="27"/>
      <c r="E833" s="27"/>
      <c r="F833" s="135"/>
      <c r="G833" s="27"/>
      <c r="H833" s="136"/>
      <c r="I833" s="136"/>
      <c r="J833" s="136"/>
      <c r="K833" s="136"/>
      <c r="L833" s="136"/>
      <c r="M833" s="136"/>
      <c r="N833" s="136"/>
      <c r="O833" s="136"/>
      <c r="P833" s="136"/>
      <c r="Q833" s="27"/>
      <c r="R833" s="136"/>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row>
    <row r="834" spans="1:44" ht="15.75" customHeight="1">
      <c r="A834" s="27"/>
      <c r="B834" s="27"/>
      <c r="C834" s="135"/>
      <c r="D834" s="27"/>
      <c r="E834" s="27"/>
      <c r="F834" s="135"/>
      <c r="G834" s="27"/>
      <c r="H834" s="136"/>
      <c r="I834" s="136"/>
      <c r="J834" s="136"/>
      <c r="K834" s="136"/>
      <c r="L834" s="136"/>
      <c r="M834" s="136"/>
      <c r="N834" s="136"/>
      <c r="O834" s="136"/>
      <c r="P834" s="136"/>
      <c r="Q834" s="27"/>
      <c r="R834" s="136"/>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row>
    <row r="835" spans="1:44" ht="15.75" customHeight="1">
      <c r="A835" s="27"/>
      <c r="B835" s="27"/>
      <c r="C835" s="135"/>
      <c r="D835" s="27"/>
      <c r="E835" s="27"/>
      <c r="F835" s="135"/>
      <c r="G835" s="27"/>
      <c r="H835" s="136"/>
      <c r="I835" s="136"/>
      <c r="J835" s="136"/>
      <c r="K835" s="136"/>
      <c r="L835" s="136"/>
      <c r="M835" s="136"/>
      <c r="N835" s="136"/>
      <c r="O835" s="136"/>
      <c r="P835" s="136"/>
      <c r="Q835" s="27"/>
      <c r="R835" s="136"/>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row>
    <row r="836" spans="1:44" ht="15.75" customHeight="1">
      <c r="A836" s="27"/>
      <c r="B836" s="27"/>
      <c r="C836" s="135"/>
      <c r="D836" s="27"/>
      <c r="E836" s="27"/>
      <c r="F836" s="135"/>
      <c r="G836" s="27"/>
      <c r="H836" s="136"/>
      <c r="I836" s="136"/>
      <c r="J836" s="136"/>
      <c r="K836" s="136"/>
      <c r="L836" s="136"/>
      <c r="M836" s="136"/>
      <c r="N836" s="136"/>
      <c r="O836" s="136"/>
      <c r="P836" s="136"/>
      <c r="Q836" s="27"/>
      <c r="R836" s="136"/>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row>
    <row r="837" spans="1:44" ht="15.75" customHeight="1">
      <c r="A837" s="27"/>
      <c r="B837" s="27"/>
      <c r="C837" s="135"/>
      <c r="D837" s="27"/>
      <c r="E837" s="27"/>
      <c r="F837" s="135"/>
      <c r="G837" s="27"/>
      <c r="H837" s="136"/>
      <c r="I837" s="136"/>
      <c r="J837" s="136"/>
      <c r="K837" s="136"/>
      <c r="L837" s="136"/>
      <c r="M837" s="136"/>
      <c r="N837" s="136"/>
      <c r="O837" s="136"/>
      <c r="P837" s="136"/>
      <c r="Q837" s="27"/>
      <c r="R837" s="136"/>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row>
    <row r="838" spans="1:44" ht="15.75" customHeight="1">
      <c r="A838" s="27"/>
      <c r="B838" s="27"/>
      <c r="C838" s="135"/>
      <c r="D838" s="27"/>
      <c r="E838" s="27"/>
      <c r="F838" s="135"/>
      <c r="G838" s="27"/>
      <c r="H838" s="136"/>
      <c r="I838" s="136"/>
      <c r="J838" s="136"/>
      <c r="K838" s="136"/>
      <c r="L838" s="136"/>
      <c r="M838" s="136"/>
      <c r="N838" s="136"/>
      <c r="O838" s="136"/>
      <c r="P838" s="136"/>
      <c r="Q838" s="27"/>
      <c r="R838" s="136"/>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row>
    <row r="839" spans="1:44" ht="15.75" customHeight="1">
      <c r="A839" s="27"/>
      <c r="B839" s="27"/>
      <c r="C839" s="135"/>
      <c r="D839" s="27"/>
      <c r="E839" s="27"/>
      <c r="F839" s="135"/>
      <c r="G839" s="27"/>
      <c r="H839" s="136"/>
      <c r="I839" s="136"/>
      <c r="J839" s="136"/>
      <c r="K839" s="136"/>
      <c r="L839" s="136"/>
      <c r="M839" s="136"/>
      <c r="N839" s="136"/>
      <c r="O839" s="136"/>
      <c r="P839" s="136"/>
      <c r="Q839" s="27"/>
      <c r="R839" s="136"/>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row>
    <row r="840" spans="1:44" ht="15.75" customHeight="1">
      <c r="A840" s="27"/>
      <c r="B840" s="27"/>
      <c r="C840" s="135"/>
      <c r="D840" s="27"/>
      <c r="E840" s="27"/>
      <c r="F840" s="135"/>
      <c r="G840" s="27"/>
      <c r="H840" s="136"/>
      <c r="I840" s="136"/>
      <c r="J840" s="136"/>
      <c r="K840" s="136"/>
      <c r="L840" s="136"/>
      <c r="M840" s="136"/>
      <c r="N840" s="136"/>
      <c r="O840" s="136"/>
      <c r="P840" s="136"/>
      <c r="Q840" s="27"/>
      <c r="R840" s="136"/>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row>
    <row r="841" spans="1:44" ht="15.75" customHeight="1">
      <c r="A841" s="27"/>
      <c r="B841" s="27"/>
      <c r="C841" s="135"/>
      <c r="D841" s="27"/>
      <c r="E841" s="27"/>
      <c r="F841" s="135"/>
      <c r="G841" s="27"/>
      <c r="H841" s="136"/>
      <c r="I841" s="136"/>
      <c r="J841" s="136"/>
      <c r="K841" s="136"/>
      <c r="L841" s="136"/>
      <c r="M841" s="136"/>
      <c r="N841" s="136"/>
      <c r="O841" s="136"/>
      <c r="P841" s="136"/>
      <c r="Q841" s="27"/>
      <c r="R841" s="136"/>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row>
    <row r="842" spans="1:44" ht="15.75" customHeight="1">
      <c r="A842" s="27"/>
      <c r="B842" s="27"/>
      <c r="C842" s="135"/>
      <c r="D842" s="27"/>
      <c r="E842" s="27"/>
      <c r="F842" s="135"/>
      <c r="G842" s="27"/>
      <c r="H842" s="136"/>
      <c r="I842" s="136"/>
      <c r="J842" s="136"/>
      <c r="K842" s="136"/>
      <c r="L842" s="136"/>
      <c r="M842" s="136"/>
      <c r="N842" s="136"/>
      <c r="O842" s="136"/>
      <c r="P842" s="136"/>
      <c r="Q842" s="27"/>
      <c r="R842" s="136"/>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row>
    <row r="843" spans="1:44" ht="15.75" customHeight="1">
      <c r="A843" s="27"/>
      <c r="B843" s="27"/>
      <c r="C843" s="135"/>
      <c r="D843" s="27"/>
      <c r="E843" s="27"/>
      <c r="F843" s="135"/>
      <c r="G843" s="27"/>
      <c r="H843" s="136"/>
      <c r="I843" s="136"/>
      <c r="J843" s="136"/>
      <c r="K843" s="136"/>
      <c r="L843" s="136"/>
      <c r="M843" s="136"/>
      <c r="N843" s="136"/>
      <c r="O843" s="136"/>
      <c r="P843" s="136"/>
      <c r="Q843" s="27"/>
      <c r="R843" s="136"/>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row>
    <row r="844" spans="1:44" ht="15.75" customHeight="1">
      <c r="A844" s="27"/>
      <c r="B844" s="27"/>
      <c r="C844" s="135"/>
      <c r="D844" s="27"/>
      <c r="E844" s="27"/>
      <c r="F844" s="135"/>
      <c r="G844" s="27"/>
      <c r="H844" s="136"/>
      <c r="I844" s="136"/>
      <c r="J844" s="136"/>
      <c r="K844" s="136"/>
      <c r="L844" s="136"/>
      <c r="M844" s="136"/>
      <c r="N844" s="136"/>
      <c r="O844" s="136"/>
      <c r="P844" s="136"/>
      <c r="Q844" s="27"/>
      <c r="R844" s="136"/>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row>
    <row r="845" spans="1:44" ht="15.75" customHeight="1">
      <c r="A845" s="27"/>
      <c r="B845" s="27"/>
      <c r="C845" s="135"/>
      <c r="D845" s="27"/>
      <c r="E845" s="27"/>
      <c r="F845" s="135"/>
      <c r="G845" s="27"/>
      <c r="H845" s="136"/>
      <c r="I845" s="136"/>
      <c r="J845" s="136"/>
      <c r="K845" s="136"/>
      <c r="L845" s="136"/>
      <c r="M845" s="136"/>
      <c r="N845" s="136"/>
      <c r="O845" s="136"/>
      <c r="P845" s="136"/>
      <c r="Q845" s="27"/>
      <c r="R845" s="136"/>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row>
    <row r="846" spans="1:44" ht="15.75" customHeight="1">
      <c r="A846" s="27"/>
      <c r="B846" s="27"/>
      <c r="C846" s="135"/>
      <c r="D846" s="27"/>
      <c r="E846" s="27"/>
      <c r="F846" s="135"/>
      <c r="G846" s="27"/>
      <c r="H846" s="136"/>
      <c r="I846" s="136"/>
      <c r="J846" s="136"/>
      <c r="K846" s="136"/>
      <c r="L846" s="136"/>
      <c r="M846" s="136"/>
      <c r="N846" s="136"/>
      <c r="O846" s="136"/>
      <c r="P846" s="136"/>
      <c r="Q846" s="27"/>
      <c r="R846" s="136"/>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row>
    <row r="847" spans="1:44" ht="15.75" customHeight="1">
      <c r="A847" s="27"/>
      <c r="B847" s="27"/>
      <c r="C847" s="135"/>
      <c r="D847" s="27"/>
      <c r="E847" s="27"/>
      <c r="F847" s="135"/>
      <c r="G847" s="27"/>
      <c r="H847" s="136"/>
      <c r="I847" s="136"/>
      <c r="J847" s="136"/>
      <c r="K847" s="136"/>
      <c r="L847" s="136"/>
      <c r="M847" s="136"/>
      <c r="N847" s="136"/>
      <c r="O847" s="136"/>
      <c r="P847" s="136"/>
      <c r="Q847" s="27"/>
      <c r="R847" s="136"/>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row>
    <row r="848" spans="1:44" ht="15.75" customHeight="1">
      <c r="A848" s="27"/>
      <c r="B848" s="27"/>
      <c r="C848" s="135"/>
      <c r="D848" s="27"/>
      <c r="E848" s="27"/>
      <c r="F848" s="135"/>
      <c r="G848" s="27"/>
      <c r="H848" s="136"/>
      <c r="I848" s="136"/>
      <c r="J848" s="136"/>
      <c r="K848" s="136"/>
      <c r="L848" s="136"/>
      <c r="M848" s="136"/>
      <c r="N848" s="136"/>
      <c r="O848" s="136"/>
      <c r="P848" s="136"/>
      <c r="Q848" s="27"/>
      <c r="R848" s="136"/>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row>
    <row r="849" spans="1:44" ht="15.75" customHeight="1">
      <c r="A849" s="27"/>
      <c r="B849" s="27"/>
      <c r="C849" s="135"/>
      <c r="D849" s="27"/>
      <c r="E849" s="27"/>
      <c r="F849" s="135"/>
      <c r="G849" s="27"/>
      <c r="H849" s="136"/>
      <c r="I849" s="136"/>
      <c r="J849" s="136"/>
      <c r="K849" s="136"/>
      <c r="L849" s="136"/>
      <c r="M849" s="136"/>
      <c r="N849" s="136"/>
      <c r="O849" s="136"/>
      <c r="P849" s="136"/>
      <c r="Q849" s="27"/>
      <c r="R849" s="136"/>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row>
    <row r="850" spans="1:44" ht="15.75" customHeight="1">
      <c r="A850" s="27"/>
      <c r="B850" s="27"/>
      <c r="C850" s="135"/>
      <c r="D850" s="27"/>
      <c r="E850" s="27"/>
      <c r="F850" s="135"/>
      <c r="G850" s="27"/>
      <c r="H850" s="136"/>
      <c r="I850" s="136"/>
      <c r="J850" s="136"/>
      <c r="K850" s="136"/>
      <c r="L850" s="136"/>
      <c r="M850" s="136"/>
      <c r="N850" s="136"/>
      <c r="O850" s="136"/>
      <c r="P850" s="136"/>
      <c r="Q850" s="27"/>
      <c r="R850" s="136"/>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row>
    <row r="851" spans="1:44" ht="15.75" customHeight="1">
      <c r="A851" s="27"/>
      <c r="B851" s="27"/>
      <c r="C851" s="135"/>
      <c r="D851" s="27"/>
      <c r="E851" s="27"/>
      <c r="F851" s="135"/>
      <c r="G851" s="27"/>
      <c r="H851" s="136"/>
      <c r="I851" s="136"/>
      <c r="J851" s="136"/>
      <c r="K851" s="136"/>
      <c r="L851" s="136"/>
      <c r="M851" s="136"/>
      <c r="N851" s="136"/>
      <c r="O851" s="136"/>
      <c r="P851" s="136"/>
      <c r="Q851" s="27"/>
      <c r="R851" s="136"/>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row>
    <row r="852" spans="1:44" ht="15.75" customHeight="1">
      <c r="A852" s="27"/>
      <c r="B852" s="27"/>
      <c r="C852" s="135"/>
      <c r="D852" s="27"/>
      <c r="E852" s="27"/>
      <c r="F852" s="135"/>
      <c r="G852" s="27"/>
      <c r="H852" s="136"/>
      <c r="I852" s="136"/>
      <c r="J852" s="136"/>
      <c r="K852" s="136"/>
      <c r="L852" s="136"/>
      <c r="M852" s="136"/>
      <c r="N852" s="136"/>
      <c r="O852" s="136"/>
      <c r="P852" s="136"/>
      <c r="Q852" s="27"/>
      <c r="R852" s="136"/>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row>
    <row r="853" spans="1:44" ht="15.75" customHeight="1">
      <c r="A853" s="27"/>
      <c r="B853" s="27"/>
      <c r="C853" s="135"/>
      <c r="D853" s="27"/>
      <c r="E853" s="27"/>
      <c r="F853" s="135"/>
      <c r="G853" s="27"/>
      <c r="H853" s="136"/>
      <c r="I853" s="136"/>
      <c r="J853" s="136"/>
      <c r="K853" s="136"/>
      <c r="L853" s="136"/>
      <c r="M853" s="136"/>
      <c r="N853" s="136"/>
      <c r="O853" s="136"/>
      <c r="P853" s="136"/>
      <c r="Q853" s="27"/>
      <c r="R853" s="136"/>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row>
    <row r="854" spans="1:44" ht="15.75" customHeight="1">
      <c r="A854" s="27"/>
      <c r="B854" s="27"/>
      <c r="C854" s="135"/>
      <c r="D854" s="27"/>
      <c r="E854" s="27"/>
      <c r="F854" s="135"/>
      <c r="G854" s="27"/>
      <c r="H854" s="136"/>
      <c r="I854" s="136"/>
      <c r="J854" s="136"/>
      <c r="K854" s="136"/>
      <c r="L854" s="136"/>
      <c r="M854" s="136"/>
      <c r="N854" s="136"/>
      <c r="O854" s="136"/>
      <c r="P854" s="136"/>
      <c r="Q854" s="27"/>
      <c r="R854" s="136"/>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row>
    <row r="855" spans="1:44" ht="15.75" customHeight="1">
      <c r="A855" s="27"/>
      <c r="B855" s="27"/>
      <c r="C855" s="135"/>
      <c r="D855" s="27"/>
      <c r="E855" s="27"/>
      <c r="F855" s="135"/>
      <c r="G855" s="27"/>
      <c r="H855" s="136"/>
      <c r="I855" s="136"/>
      <c r="J855" s="136"/>
      <c r="K855" s="136"/>
      <c r="L855" s="136"/>
      <c r="M855" s="136"/>
      <c r="N855" s="136"/>
      <c r="O855" s="136"/>
      <c r="P855" s="136"/>
      <c r="Q855" s="27"/>
      <c r="R855" s="136"/>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row>
    <row r="856" spans="1:44" ht="15.75" customHeight="1">
      <c r="A856" s="27"/>
      <c r="B856" s="27"/>
      <c r="C856" s="135"/>
      <c r="D856" s="27"/>
      <c r="E856" s="27"/>
      <c r="F856" s="135"/>
      <c r="G856" s="27"/>
      <c r="H856" s="136"/>
      <c r="I856" s="136"/>
      <c r="J856" s="136"/>
      <c r="K856" s="136"/>
      <c r="L856" s="136"/>
      <c r="M856" s="136"/>
      <c r="N856" s="136"/>
      <c r="O856" s="136"/>
      <c r="P856" s="136"/>
      <c r="Q856" s="27"/>
      <c r="R856" s="136"/>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row>
    <row r="857" spans="1:44" ht="15.75" customHeight="1">
      <c r="A857" s="27"/>
      <c r="B857" s="27"/>
      <c r="C857" s="135"/>
      <c r="D857" s="27"/>
      <c r="E857" s="27"/>
      <c r="F857" s="135"/>
      <c r="G857" s="27"/>
      <c r="H857" s="136"/>
      <c r="I857" s="136"/>
      <c r="J857" s="136"/>
      <c r="K857" s="136"/>
      <c r="L857" s="136"/>
      <c r="M857" s="136"/>
      <c r="N857" s="136"/>
      <c r="O857" s="136"/>
      <c r="P857" s="136"/>
      <c r="Q857" s="27"/>
      <c r="R857" s="136"/>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row>
    <row r="858" spans="1:44" ht="15.75" customHeight="1">
      <c r="A858" s="27"/>
      <c r="B858" s="27"/>
      <c r="C858" s="135"/>
      <c r="D858" s="27"/>
      <c r="E858" s="27"/>
      <c r="F858" s="135"/>
      <c r="G858" s="27"/>
      <c r="H858" s="136"/>
      <c r="I858" s="136"/>
      <c r="J858" s="136"/>
      <c r="K858" s="136"/>
      <c r="L858" s="136"/>
      <c r="M858" s="136"/>
      <c r="N858" s="136"/>
      <c r="O858" s="136"/>
      <c r="P858" s="136"/>
      <c r="Q858" s="27"/>
      <c r="R858" s="136"/>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row>
    <row r="859" spans="1:44" ht="15.75" customHeight="1">
      <c r="A859" s="27"/>
      <c r="B859" s="27"/>
      <c r="C859" s="135"/>
      <c r="D859" s="27"/>
      <c r="E859" s="27"/>
      <c r="F859" s="135"/>
      <c r="G859" s="27"/>
      <c r="H859" s="136"/>
      <c r="I859" s="136"/>
      <c r="J859" s="136"/>
      <c r="K859" s="136"/>
      <c r="L859" s="136"/>
      <c r="M859" s="136"/>
      <c r="N859" s="136"/>
      <c r="O859" s="136"/>
      <c r="P859" s="136"/>
      <c r="Q859" s="27"/>
      <c r="R859" s="136"/>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row>
    <row r="860" spans="1:44" ht="15.75" customHeight="1">
      <c r="A860" s="27"/>
      <c r="B860" s="27"/>
      <c r="C860" s="135"/>
      <c r="D860" s="27"/>
      <c r="E860" s="27"/>
      <c r="F860" s="135"/>
      <c r="G860" s="27"/>
      <c r="H860" s="136"/>
      <c r="I860" s="136"/>
      <c r="J860" s="136"/>
      <c r="K860" s="136"/>
      <c r="L860" s="136"/>
      <c r="M860" s="136"/>
      <c r="N860" s="136"/>
      <c r="O860" s="136"/>
      <c r="P860" s="136"/>
      <c r="Q860" s="27"/>
      <c r="R860" s="136"/>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row>
    <row r="861" spans="1:44" ht="15.75" customHeight="1">
      <c r="A861" s="27"/>
      <c r="B861" s="27"/>
      <c r="C861" s="135"/>
      <c r="D861" s="27"/>
      <c r="E861" s="27"/>
      <c r="F861" s="135"/>
      <c r="G861" s="27"/>
      <c r="H861" s="136"/>
      <c r="I861" s="136"/>
      <c r="J861" s="136"/>
      <c r="K861" s="136"/>
      <c r="L861" s="136"/>
      <c r="M861" s="136"/>
      <c r="N861" s="136"/>
      <c r="O861" s="136"/>
      <c r="P861" s="136"/>
      <c r="Q861" s="27"/>
      <c r="R861" s="136"/>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row>
    <row r="862" spans="1:44" ht="15.75" customHeight="1">
      <c r="A862" s="27"/>
      <c r="B862" s="27"/>
      <c r="C862" s="135"/>
      <c r="D862" s="27"/>
      <c r="E862" s="27"/>
      <c r="F862" s="135"/>
      <c r="G862" s="27"/>
      <c r="H862" s="136"/>
      <c r="I862" s="136"/>
      <c r="J862" s="136"/>
      <c r="K862" s="136"/>
      <c r="L862" s="136"/>
      <c r="M862" s="136"/>
      <c r="N862" s="136"/>
      <c r="O862" s="136"/>
      <c r="P862" s="136"/>
      <c r="Q862" s="27"/>
      <c r="R862" s="136"/>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row>
    <row r="863" spans="1:44" ht="15.75" customHeight="1">
      <c r="A863" s="27"/>
      <c r="B863" s="27"/>
      <c r="C863" s="135"/>
      <c r="D863" s="27"/>
      <c r="E863" s="27"/>
      <c r="F863" s="135"/>
      <c r="G863" s="27"/>
      <c r="H863" s="136"/>
      <c r="I863" s="136"/>
      <c r="J863" s="136"/>
      <c r="K863" s="136"/>
      <c r="L863" s="136"/>
      <c r="M863" s="136"/>
      <c r="N863" s="136"/>
      <c r="O863" s="136"/>
      <c r="P863" s="136"/>
      <c r="Q863" s="27"/>
      <c r="R863" s="136"/>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row>
    <row r="864" spans="1:44" ht="15.75" customHeight="1">
      <c r="A864" s="27"/>
      <c r="B864" s="27"/>
      <c r="C864" s="135"/>
      <c r="D864" s="27"/>
      <c r="E864" s="27"/>
      <c r="F864" s="135"/>
      <c r="G864" s="27"/>
      <c r="H864" s="136"/>
      <c r="I864" s="136"/>
      <c r="J864" s="136"/>
      <c r="K864" s="136"/>
      <c r="L864" s="136"/>
      <c r="M864" s="136"/>
      <c r="N864" s="136"/>
      <c r="O864" s="136"/>
      <c r="P864" s="136"/>
      <c r="Q864" s="27"/>
      <c r="R864" s="136"/>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row>
    <row r="865" spans="1:44" ht="15.75" customHeight="1">
      <c r="A865" s="27"/>
      <c r="B865" s="27"/>
      <c r="C865" s="135"/>
      <c r="D865" s="27"/>
      <c r="E865" s="27"/>
      <c r="F865" s="135"/>
      <c r="G865" s="27"/>
      <c r="H865" s="136"/>
      <c r="I865" s="136"/>
      <c r="J865" s="136"/>
      <c r="K865" s="136"/>
      <c r="L865" s="136"/>
      <c r="M865" s="136"/>
      <c r="N865" s="136"/>
      <c r="O865" s="136"/>
      <c r="P865" s="136"/>
      <c r="Q865" s="27"/>
      <c r="R865" s="136"/>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row>
    <row r="866" spans="1:44" ht="15.75" customHeight="1">
      <c r="A866" s="27"/>
      <c r="B866" s="27"/>
      <c r="C866" s="135"/>
      <c r="D866" s="27"/>
      <c r="E866" s="27"/>
      <c r="F866" s="135"/>
      <c r="G866" s="27"/>
      <c r="H866" s="136"/>
      <c r="I866" s="136"/>
      <c r="J866" s="136"/>
      <c r="K866" s="136"/>
      <c r="L866" s="136"/>
      <c r="M866" s="136"/>
      <c r="N866" s="136"/>
      <c r="O866" s="136"/>
      <c r="P866" s="136"/>
      <c r="Q866" s="27"/>
      <c r="R866" s="136"/>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row>
    <row r="867" spans="1:44" ht="15.75" customHeight="1">
      <c r="A867" s="27"/>
      <c r="B867" s="27"/>
      <c r="C867" s="135"/>
      <c r="D867" s="27"/>
      <c r="E867" s="27"/>
      <c r="F867" s="135"/>
      <c r="G867" s="27"/>
      <c r="H867" s="136"/>
      <c r="I867" s="136"/>
      <c r="J867" s="136"/>
      <c r="K867" s="136"/>
      <c r="L867" s="136"/>
      <c r="M867" s="136"/>
      <c r="N867" s="136"/>
      <c r="O867" s="136"/>
      <c r="P867" s="136"/>
      <c r="Q867" s="27"/>
      <c r="R867" s="136"/>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row>
    <row r="868" spans="1:44" ht="15.75" customHeight="1">
      <c r="A868" s="27"/>
      <c r="B868" s="27"/>
      <c r="C868" s="135"/>
      <c r="D868" s="27"/>
      <c r="E868" s="27"/>
      <c r="F868" s="135"/>
      <c r="G868" s="27"/>
      <c r="H868" s="136"/>
      <c r="I868" s="136"/>
      <c r="J868" s="136"/>
      <c r="K868" s="136"/>
      <c r="L868" s="136"/>
      <c r="M868" s="136"/>
      <c r="N868" s="136"/>
      <c r="O868" s="136"/>
      <c r="P868" s="136"/>
      <c r="Q868" s="27"/>
      <c r="R868" s="136"/>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row>
    <row r="869" spans="1:44" ht="15.75" customHeight="1">
      <c r="A869" s="27"/>
      <c r="B869" s="27"/>
      <c r="C869" s="135"/>
      <c r="D869" s="27"/>
      <c r="E869" s="27"/>
      <c r="F869" s="135"/>
      <c r="G869" s="27"/>
      <c r="H869" s="136"/>
      <c r="I869" s="136"/>
      <c r="J869" s="136"/>
      <c r="K869" s="136"/>
      <c r="L869" s="136"/>
      <c r="M869" s="136"/>
      <c r="N869" s="136"/>
      <c r="O869" s="136"/>
      <c r="P869" s="136"/>
      <c r="Q869" s="27"/>
      <c r="R869" s="136"/>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row>
    <row r="870" spans="1:44" ht="15.75" customHeight="1">
      <c r="A870" s="27"/>
      <c r="B870" s="27"/>
      <c r="C870" s="135"/>
      <c r="D870" s="27"/>
      <c r="E870" s="27"/>
      <c r="F870" s="135"/>
      <c r="G870" s="27"/>
      <c r="H870" s="136"/>
      <c r="I870" s="136"/>
      <c r="J870" s="136"/>
      <c r="K870" s="136"/>
      <c r="L870" s="136"/>
      <c r="M870" s="136"/>
      <c r="N870" s="136"/>
      <c r="O870" s="136"/>
      <c r="P870" s="136"/>
      <c r="Q870" s="27"/>
      <c r="R870" s="136"/>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row>
    <row r="871" spans="1:44" ht="15.75" customHeight="1">
      <c r="A871" s="27"/>
      <c r="B871" s="27"/>
      <c r="C871" s="135"/>
      <c r="D871" s="27"/>
      <c r="E871" s="27"/>
      <c r="F871" s="135"/>
      <c r="G871" s="27"/>
      <c r="H871" s="136"/>
      <c r="I871" s="136"/>
      <c r="J871" s="136"/>
      <c r="K871" s="136"/>
      <c r="L871" s="136"/>
      <c r="M871" s="136"/>
      <c r="N871" s="136"/>
      <c r="O871" s="136"/>
      <c r="P871" s="136"/>
      <c r="Q871" s="27"/>
      <c r="R871" s="136"/>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row>
    <row r="872" spans="1:44" ht="15.75" customHeight="1">
      <c r="A872" s="27"/>
      <c r="B872" s="27"/>
      <c r="C872" s="135"/>
      <c r="D872" s="27"/>
      <c r="E872" s="27"/>
      <c r="F872" s="135"/>
      <c r="G872" s="27"/>
      <c r="H872" s="136"/>
      <c r="I872" s="136"/>
      <c r="J872" s="136"/>
      <c r="K872" s="136"/>
      <c r="L872" s="136"/>
      <c r="M872" s="136"/>
      <c r="N872" s="136"/>
      <c r="O872" s="136"/>
      <c r="P872" s="136"/>
      <c r="Q872" s="27"/>
      <c r="R872" s="136"/>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row>
    <row r="873" spans="1:44" ht="15.75" customHeight="1">
      <c r="A873" s="27"/>
      <c r="B873" s="27"/>
      <c r="C873" s="135"/>
      <c r="D873" s="27"/>
      <c r="E873" s="27"/>
      <c r="F873" s="135"/>
      <c r="G873" s="27"/>
      <c r="H873" s="136"/>
      <c r="I873" s="136"/>
      <c r="J873" s="136"/>
      <c r="K873" s="136"/>
      <c r="L873" s="136"/>
      <c r="M873" s="136"/>
      <c r="N873" s="136"/>
      <c r="O873" s="136"/>
      <c r="P873" s="136"/>
      <c r="Q873" s="27"/>
      <c r="R873" s="136"/>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row>
    <row r="874" spans="1:44" ht="15.75" customHeight="1">
      <c r="A874" s="27"/>
      <c r="B874" s="27"/>
      <c r="C874" s="135"/>
      <c r="D874" s="27"/>
      <c r="E874" s="27"/>
      <c r="F874" s="135"/>
      <c r="G874" s="27"/>
      <c r="H874" s="136"/>
      <c r="I874" s="136"/>
      <c r="J874" s="136"/>
      <c r="K874" s="136"/>
      <c r="L874" s="136"/>
      <c r="M874" s="136"/>
      <c r="N874" s="136"/>
      <c r="O874" s="136"/>
      <c r="P874" s="136"/>
      <c r="Q874" s="27"/>
      <c r="R874" s="136"/>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row>
    <row r="875" spans="1:44" ht="15.75" customHeight="1">
      <c r="A875" s="27"/>
      <c r="B875" s="27"/>
      <c r="C875" s="135"/>
      <c r="D875" s="27"/>
      <c r="E875" s="27"/>
      <c r="F875" s="135"/>
      <c r="G875" s="27"/>
      <c r="H875" s="136"/>
      <c r="I875" s="136"/>
      <c r="J875" s="136"/>
      <c r="K875" s="136"/>
      <c r="L875" s="136"/>
      <c r="M875" s="136"/>
      <c r="N875" s="136"/>
      <c r="O875" s="136"/>
      <c r="P875" s="136"/>
      <c r="Q875" s="27"/>
      <c r="R875" s="136"/>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row>
    <row r="876" spans="1:44" ht="15.75" customHeight="1">
      <c r="A876" s="27"/>
      <c r="B876" s="27"/>
      <c r="C876" s="135"/>
      <c r="D876" s="27"/>
      <c r="E876" s="27"/>
      <c r="F876" s="135"/>
      <c r="G876" s="27"/>
      <c r="H876" s="136"/>
      <c r="I876" s="136"/>
      <c r="J876" s="136"/>
      <c r="K876" s="136"/>
      <c r="L876" s="136"/>
      <c r="M876" s="136"/>
      <c r="N876" s="136"/>
      <c r="O876" s="136"/>
      <c r="P876" s="136"/>
      <c r="Q876" s="27"/>
      <c r="R876" s="136"/>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row>
    <row r="877" spans="1:44" ht="15.75" customHeight="1">
      <c r="A877" s="27"/>
      <c r="B877" s="27"/>
      <c r="C877" s="135"/>
      <c r="D877" s="27"/>
      <c r="E877" s="27"/>
      <c r="F877" s="135"/>
      <c r="G877" s="27"/>
      <c r="H877" s="136"/>
      <c r="I877" s="136"/>
      <c r="J877" s="136"/>
      <c r="K877" s="136"/>
      <c r="L877" s="136"/>
      <c r="M877" s="136"/>
      <c r="N877" s="136"/>
      <c r="O877" s="136"/>
      <c r="P877" s="136"/>
      <c r="Q877" s="27"/>
      <c r="R877" s="136"/>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row>
    <row r="878" spans="1:44" ht="15.75" customHeight="1">
      <c r="A878" s="27"/>
      <c r="B878" s="27"/>
      <c r="C878" s="135"/>
      <c r="D878" s="27"/>
      <c r="E878" s="27"/>
      <c r="F878" s="135"/>
      <c r="G878" s="27"/>
      <c r="H878" s="136"/>
      <c r="I878" s="136"/>
      <c r="J878" s="136"/>
      <c r="K878" s="136"/>
      <c r="L878" s="136"/>
      <c r="M878" s="136"/>
      <c r="N878" s="136"/>
      <c r="O878" s="136"/>
      <c r="P878" s="136"/>
      <c r="Q878" s="27"/>
      <c r="R878" s="136"/>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row>
    <row r="879" spans="1:44" ht="15.75" customHeight="1">
      <c r="A879" s="27"/>
      <c r="B879" s="27"/>
      <c r="C879" s="135"/>
      <c r="D879" s="27"/>
      <c r="E879" s="27"/>
      <c r="F879" s="135"/>
      <c r="G879" s="27"/>
      <c r="H879" s="136"/>
      <c r="I879" s="136"/>
      <c r="J879" s="136"/>
      <c r="K879" s="136"/>
      <c r="L879" s="136"/>
      <c r="M879" s="136"/>
      <c r="N879" s="136"/>
      <c r="O879" s="136"/>
      <c r="P879" s="136"/>
      <c r="Q879" s="27"/>
      <c r="R879" s="136"/>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row>
    <row r="880" spans="1:44" ht="15.75" customHeight="1">
      <c r="A880" s="27"/>
      <c r="B880" s="27"/>
      <c r="C880" s="135"/>
      <c r="D880" s="27"/>
      <c r="E880" s="27"/>
      <c r="F880" s="135"/>
      <c r="G880" s="27"/>
      <c r="H880" s="136"/>
      <c r="I880" s="136"/>
      <c r="J880" s="136"/>
      <c r="K880" s="136"/>
      <c r="L880" s="136"/>
      <c r="M880" s="136"/>
      <c r="N880" s="136"/>
      <c r="O880" s="136"/>
      <c r="P880" s="136"/>
      <c r="Q880" s="27"/>
      <c r="R880" s="136"/>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row>
    <row r="881" spans="1:44" ht="15.75" customHeight="1">
      <c r="A881" s="27"/>
      <c r="B881" s="27"/>
      <c r="C881" s="135"/>
      <c r="D881" s="27"/>
      <c r="E881" s="27"/>
      <c r="F881" s="135"/>
      <c r="G881" s="27"/>
      <c r="H881" s="136"/>
      <c r="I881" s="136"/>
      <c r="J881" s="136"/>
      <c r="K881" s="136"/>
      <c r="L881" s="136"/>
      <c r="M881" s="136"/>
      <c r="N881" s="136"/>
      <c r="O881" s="136"/>
      <c r="P881" s="136"/>
      <c r="Q881" s="27"/>
      <c r="R881" s="136"/>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row>
    <row r="882" spans="1:44" ht="15.75" customHeight="1">
      <c r="A882" s="27"/>
      <c r="B882" s="27"/>
      <c r="C882" s="135"/>
      <c r="D882" s="27"/>
      <c r="E882" s="27"/>
      <c r="F882" s="135"/>
      <c r="G882" s="27"/>
      <c r="H882" s="136"/>
      <c r="I882" s="136"/>
      <c r="J882" s="136"/>
      <c r="K882" s="136"/>
      <c r="L882" s="136"/>
      <c r="M882" s="136"/>
      <c r="N882" s="136"/>
      <c r="O882" s="136"/>
      <c r="P882" s="136"/>
      <c r="Q882" s="27"/>
      <c r="R882" s="136"/>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row>
    <row r="883" spans="1:44" ht="15.75" customHeight="1">
      <c r="A883" s="27"/>
      <c r="B883" s="27"/>
      <c r="C883" s="135"/>
      <c r="D883" s="27"/>
      <c r="E883" s="27"/>
      <c r="F883" s="135"/>
      <c r="G883" s="27"/>
      <c r="H883" s="136"/>
      <c r="I883" s="136"/>
      <c r="J883" s="136"/>
      <c r="K883" s="136"/>
      <c r="L883" s="136"/>
      <c r="M883" s="136"/>
      <c r="N883" s="136"/>
      <c r="O883" s="136"/>
      <c r="P883" s="136"/>
      <c r="Q883" s="27"/>
      <c r="R883" s="136"/>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row>
    <row r="884" spans="1:44" ht="15.75" customHeight="1">
      <c r="A884" s="27"/>
      <c r="B884" s="27"/>
      <c r="C884" s="135"/>
      <c r="D884" s="27"/>
      <c r="E884" s="27"/>
      <c r="F884" s="135"/>
      <c r="G884" s="27"/>
      <c r="H884" s="136"/>
      <c r="I884" s="136"/>
      <c r="J884" s="136"/>
      <c r="K884" s="136"/>
      <c r="L884" s="136"/>
      <c r="M884" s="136"/>
      <c r="N884" s="136"/>
      <c r="O884" s="136"/>
      <c r="P884" s="136"/>
      <c r="Q884" s="27"/>
      <c r="R884" s="136"/>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row>
    <row r="885" spans="1:44" ht="15.75" customHeight="1">
      <c r="A885" s="27"/>
      <c r="B885" s="27"/>
      <c r="C885" s="135"/>
      <c r="D885" s="27"/>
      <c r="E885" s="27"/>
      <c r="F885" s="135"/>
      <c r="G885" s="27"/>
      <c r="H885" s="136"/>
      <c r="I885" s="136"/>
      <c r="J885" s="136"/>
      <c r="K885" s="136"/>
      <c r="L885" s="136"/>
      <c r="M885" s="136"/>
      <c r="N885" s="136"/>
      <c r="O885" s="136"/>
      <c r="P885" s="136"/>
      <c r="Q885" s="27"/>
      <c r="R885" s="136"/>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row>
    <row r="886" spans="1:44" ht="15.75" customHeight="1">
      <c r="A886" s="27"/>
      <c r="B886" s="27"/>
      <c r="C886" s="135"/>
      <c r="D886" s="27"/>
      <c r="E886" s="27"/>
      <c r="F886" s="135"/>
      <c r="G886" s="27"/>
      <c r="H886" s="136"/>
      <c r="I886" s="136"/>
      <c r="J886" s="136"/>
      <c r="K886" s="136"/>
      <c r="L886" s="136"/>
      <c r="M886" s="136"/>
      <c r="N886" s="136"/>
      <c r="O886" s="136"/>
      <c r="P886" s="136"/>
      <c r="Q886" s="27"/>
      <c r="R886" s="136"/>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row>
    <row r="887" spans="1:44" ht="15.75" customHeight="1">
      <c r="A887" s="27"/>
      <c r="B887" s="27"/>
      <c r="C887" s="135"/>
      <c r="D887" s="27"/>
      <c r="E887" s="27"/>
      <c r="F887" s="135"/>
      <c r="G887" s="27"/>
      <c r="H887" s="136"/>
      <c r="I887" s="136"/>
      <c r="J887" s="136"/>
      <c r="K887" s="136"/>
      <c r="L887" s="136"/>
      <c r="M887" s="136"/>
      <c r="N887" s="136"/>
      <c r="O887" s="136"/>
      <c r="P887" s="136"/>
      <c r="Q887" s="27"/>
      <c r="R887" s="136"/>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row>
    <row r="888" spans="1:44" ht="15.75" customHeight="1">
      <c r="A888" s="27"/>
      <c r="B888" s="27"/>
      <c r="C888" s="135"/>
      <c r="D888" s="27"/>
      <c r="E888" s="27"/>
      <c r="F888" s="135"/>
      <c r="G888" s="27"/>
      <c r="H888" s="136"/>
      <c r="I888" s="136"/>
      <c r="J888" s="136"/>
      <c r="K888" s="136"/>
      <c r="L888" s="136"/>
      <c r="M888" s="136"/>
      <c r="N888" s="136"/>
      <c r="O888" s="136"/>
      <c r="P888" s="136"/>
      <c r="Q888" s="27"/>
      <c r="R888" s="136"/>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row>
    <row r="889" spans="1:44" ht="15.75" customHeight="1">
      <c r="A889" s="27"/>
      <c r="B889" s="27"/>
      <c r="C889" s="135"/>
      <c r="D889" s="27"/>
      <c r="E889" s="27"/>
      <c r="F889" s="135"/>
      <c r="G889" s="27"/>
      <c r="H889" s="136"/>
      <c r="I889" s="136"/>
      <c r="J889" s="136"/>
      <c r="K889" s="136"/>
      <c r="L889" s="136"/>
      <c r="M889" s="136"/>
      <c r="N889" s="136"/>
      <c r="O889" s="136"/>
      <c r="P889" s="136"/>
      <c r="Q889" s="27"/>
      <c r="R889" s="136"/>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row>
    <row r="890" spans="1:44" ht="15.75" customHeight="1">
      <c r="A890" s="27"/>
      <c r="B890" s="27"/>
      <c r="C890" s="135"/>
      <c r="D890" s="27"/>
      <c r="E890" s="27"/>
      <c r="F890" s="135"/>
      <c r="G890" s="27"/>
      <c r="H890" s="136"/>
      <c r="I890" s="136"/>
      <c r="J890" s="136"/>
      <c r="K890" s="136"/>
      <c r="L890" s="136"/>
      <c r="M890" s="136"/>
      <c r="N890" s="136"/>
      <c r="O890" s="136"/>
      <c r="P890" s="136"/>
      <c r="Q890" s="27"/>
      <c r="R890" s="136"/>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row>
    <row r="891" spans="1:44" ht="15.75" customHeight="1">
      <c r="A891" s="27"/>
      <c r="B891" s="27"/>
      <c r="C891" s="135"/>
      <c r="D891" s="27"/>
      <c r="E891" s="27"/>
      <c r="F891" s="135"/>
      <c r="G891" s="27"/>
      <c r="H891" s="136"/>
      <c r="I891" s="136"/>
      <c r="J891" s="136"/>
      <c r="K891" s="136"/>
      <c r="L891" s="136"/>
      <c r="M891" s="136"/>
      <c r="N891" s="136"/>
      <c r="O891" s="136"/>
      <c r="P891" s="136"/>
      <c r="Q891" s="27"/>
      <c r="R891" s="136"/>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row>
    <row r="892" spans="1:44" ht="15.75" customHeight="1">
      <c r="A892" s="27"/>
      <c r="B892" s="27"/>
      <c r="C892" s="135"/>
      <c r="D892" s="27"/>
      <c r="E892" s="27"/>
      <c r="F892" s="135"/>
      <c r="G892" s="27"/>
      <c r="H892" s="136"/>
      <c r="I892" s="136"/>
      <c r="J892" s="136"/>
      <c r="K892" s="136"/>
      <c r="L892" s="136"/>
      <c r="M892" s="136"/>
      <c r="N892" s="136"/>
      <c r="O892" s="136"/>
      <c r="P892" s="136"/>
      <c r="Q892" s="27"/>
      <c r="R892" s="136"/>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row>
    <row r="893" spans="1:44" ht="15.75" customHeight="1">
      <c r="A893" s="27"/>
      <c r="B893" s="27"/>
      <c r="C893" s="135"/>
      <c r="D893" s="27"/>
      <c r="E893" s="27"/>
      <c r="F893" s="135"/>
      <c r="G893" s="27"/>
      <c r="H893" s="136"/>
      <c r="I893" s="136"/>
      <c r="J893" s="136"/>
      <c r="K893" s="136"/>
      <c r="L893" s="136"/>
      <c r="M893" s="136"/>
      <c r="N893" s="136"/>
      <c r="O893" s="136"/>
      <c r="P893" s="136"/>
      <c r="Q893" s="27"/>
      <c r="R893" s="136"/>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row>
    <row r="894" spans="1:44" ht="15.75" customHeight="1">
      <c r="A894" s="27"/>
      <c r="B894" s="27"/>
      <c r="C894" s="135"/>
      <c r="D894" s="27"/>
      <c r="E894" s="27"/>
      <c r="F894" s="135"/>
      <c r="G894" s="27"/>
      <c r="H894" s="136"/>
      <c r="I894" s="136"/>
      <c r="J894" s="136"/>
      <c r="K894" s="136"/>
      <c r="L894" s="136"/>
      <c r="M894" s="136"/>
      <c r="N894" s="136"/>
      <c r="O894" s="136"/>
      <c r="P894" s="136"/>
      <c r="Q894" s="27"/>
      <c r="R894" s="136"/>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row>
    <row r="895" spans="1:44" ht="15.75" customHeight="1">
      <c r="A895" s="27"/>
      <c r="B895" s="27"/>
      <c r="C895" s="135"/>
      <c r="D895" s="27"/>
      <c r="E895" s="27"/>
      <c r="F895" s="135"/>
      <c r="G895" s="27"/>
      <c r="H895" s="136"/>
      <c r="I895" s="136"/>
      <c r="J895" s="136"/>
      <c r="K895" s="136"/>
      <c r="L895" s="136"/>
      <c r="M895" s="136"/>
      <c r="N895" s="136"/>
      <c r="O895" s="136"/>
      <c r="P895" s="136"/>
      <c r="Q895" s="27"/>
      <c r="R895" s="136"/>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row>
    <row r="896" spans="1:44" ht="15.75" customHeight="1">
      <c r="A896" s="27"/>
      <c r="B896" s="27"/>
      <c r="C896" s="135"/>
      <c r="D896" s="27"/>
      <c r="E896" s="27"/>
      <c r="F896" s="135"/>
      <c r="G896" s="27"/>
      <c r="H896" s="136"/>
      <c r="I896" s="136"/>
      <c r="J896" s="136"/>
      <c r="K896" s="136"/>
      <c r="L896" s="136"/>
      <c r="M896" s="136"/>
      <c r="N896" s="136"/>
      <c r="O896" s="136"/>
      <c r="P896" s="136"/>
      <c r="Q896" s="27"/>
      <c r="R896" s="136"/>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row>
    <row r="897" spans="1:44" ht="15.75" customHeight="1">
      <c r="A897" s="27"/>
      <c r="B897" s="27"/>
      <c r="C897" s="135"/>
      <c r="D897" s="27"/>
      <c r="E897" s="27"/>
      <c r="F897" s="135"/>
      <c r="G897" s="27"/>
      <c r="H897" s="136"/>
      <c r="I897" s="136"/>
      <c r="J897" s="136"/>
      <c r="K897" s="136"/>
      <c r="L897" s="136"/>
      <c r="M897" s="136"/>
      <c r="N897" s="136"/>
      <c r="O897" s="136"/>
      <c r="P897" s="136"/>
      <c r="Q897" s="27"/>
      <c r="R897" s="136"/>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row>
    <row r="898" spans="1:44" ht="15.75" customHeight="1">
      <c r="A898" s="27"/>
      <c r="B898" s="27"/>
      <c r="C898" s="135"/>
      <c r="D898" s="27"/>
      <c r="E898" s="27"/>
      <c r="F898" s="135"/>
      <c r="G898" s="27"/>
      <c r="H898" s="136"/>
      <c r="I898" s="136"/>
      <c r="J898" s="136"/>
      <c r="K898" s="136"/>
      <c r="L898" s="136"/>
      <c r="M898" s="136"/>
      <c r="N898" s="136"/>
      <c r="O898" s="136"/>
      <c r="P898" s="136"/>
      <c r="Q898" s="27"/>
      <c r="R898" s="136"/>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row>
    <row r="899" spans="1:44" ht="15.75" customHeight="1">
      <c r="A899" s="27"/>
      <c r="B899" s="27"/>
      <c r="C899" s="135"/>
      <c r="D899" s="27"/>
      <c r="E899" s="27"/>
      <c r="F899" s="135"/>
      <c r="G899" s="27"/>
      <c r="H899" s="136"/>
      <c r="I899" s="136"/>
      <c r="J899" s="136"/>
      <c r="K899" s="136"/>
      <c r="L899" s="136"/>
      <c r="M899" s="136"/>
      <c r="N899" s="136"/>
      <c r="O899" s="136"/>
      <c r="P899" s="136"/>
      <c r="Q899" s="27"/>
      <c r="R899" s="136"/>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row>
    <row r="900" spans="1:44" ht="15.75" customHeight="1">
      <c r="A900" s="27"/>
      <c r="B900" s="27"/>
      <c r="C900" s="135"/>
      <c r="D900" s="27"/>
      <c r="E900" s="27"/>
      <c r="F900" s="135"/>
      <c r="G900" s="27"/>
      <c r="H900" s="136"/>
      <c r="I900" s="136"/>
      <c r="J900" s="136"/>
      <c r="K900" s="136"/>
      <c r="L900" s="136"/>
      <c r="M900" s="136"/>
      <c r="N900" s="136"/>
      <c r="O900" s="136"/>
      <c r="P900" s="136"/>
      <c r="Q900" s="27"/>
      <c r="R900" s="136"/>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row>
    <row r="901" spans="1:44" ht="15.75" customHeight="1">
      <c r="A901" s="27"/>
      <c r="B901" s="27"/>
      <c r="C901" s="135"/>
      <c r="D901" s="27"/>
      <c r="E901" s="27"/>
      <c r="F901" s="135"/>
      <c r="G901" s="27"/>
      <c r="H901" s="136"/>
      <c r="I901" s="136"/>
      <c r="J901" s="136"/>
      <c r="K901" s="136"/>
      <c r="L901" s="136"/>
      <c r="M901" s="136"/>
      <c r="N901" s="136"/>
      <c r="O901" s="136"/>
      <c r="P901" s="136"/>
      <c r="Q901" s="27"/>
      <c r="R901" s="136"/>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row>
    <row r="902" spans="1:44" ht="15.75" customHeight="1">
      <c r="A902" s="27"/>
      <c r="B902" s="27"/>
      <c r="C902" s="135"/>
      <c r="D902" s="27"/>
      <c r="E902" s="27"/>
      <c r="F902" s="135"/>
      <c r="G902" s="27"/>
      <c r="H902" s="136"/>
      <c r="I902" s="136"/>
      <c r="J902" s="136"/>
      <c r="K902" s="136"/>
      <c r="L902" s="136"/>
      <c r="M902" s="136"/>
      <c r="N902" s="136"/>
      <c r="O902" s="136"/>
      <c r="P902" s="136"/>
      <c r="Q902" s="27"/>
      <c r="R902" s="136"/>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row>
    <row r="903" spans="1:44" ht="15.75" customHeight="1">
      <c r="A903" s="27"/>
      <c r="B903" s="27"/>
      <c r="C903" s="135"/>
      <c r="D903" s="27"/>
      <c r="E903" s="27"/>
      <c r="F903" s="135"/>
      <c r="G903" s="27"/>
      <c r="H903" s="136"/>
      <c r="I903" s="136"/>
      <c r="J903" s="136"/>
      <c r="K903" s="136"/>
      <c r="L903" s="136"/>
      <c r="M903" s="136"/>
      <c r="N903" s="136"/>
      <c r="O903" s="136"/>
      <c r="P903" s="136"/>
      <c r="Q903" s="27"/>
      <c r="R903" s="136"/>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row>
    <row r="904" spans="1:44" ht="15.75" customHeight="1">
      <c r="A904" s="27"/>
      <c r="B904" s="27"/>
      <c r="C904" s="135"/>
      <c r="D904" s="27"/>
      <c r="E904" s="27"/>
      <c r="F904" s="135"/>
      <c r="G904" s="27"/>
      <c r="H904" s="136"/>
      <c r="I904" s="136"/>
      <c r="J904" s="136"/>
      <c r="K904" s="136"/>
      <c r="L904" s="136"/>
      <c r="M904" s="136"/>
      <c r="N904" s="136"/>
      <c r="O904" s="136"/>
      <c r="P904" s="136"/>
      <c r="Q904" s="27"/>
      <c r="R904" s="136"/>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row>
    <row r="905" spans="1:44" ht="15.75" customHeight="1">
      <c r="A905" s="27"/>
      <c r="B905" s="27"/>
      <c r="C905" s="135"/>
      <c r="D905" s="27"/>
      <c r="E905" s="27"/>
      <c r="F905" s="135"/>
      <c r="G905" s="27"/>
      <c r="H905" s="136"/>
      <c r="I905" s="136"/>
      <c r="J905" s="136"/>
      <c r="K905" s="136"/>
      <c r="L905" s="136"/>
      <c r="M905" s="136"/>
      <c r="N905" s="136"/>
      <c r="O905" s="136"/>
      <c r="P905" s="136"/>
      <c r="Q905" s="27"/>
      <c r="R905" s="136"/>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row>
    <row r="906" spans="1:44" ht="15.75" customHeight="1">
      <c r="A906" s="27"/>
      <c r="B906" s="27"/>
      <c r="C906" s="135"/>
      <c r="D906" s="27"/>
      <c r="E906" s="27"/>
      <c r="F906" s="135"/>
      <c r="G906" s="27"/>
      <c r="H906" s="136"/>
      <c r="I906" s="136"/>
      <c r="J906" s="136"/>
      <c r="K906" s="136"/>
      <c r="L906" s="136"/>
      <c r="M906" s="136"/>
      <c r="N906" s="136"/>
      <c r="O906" s="136"/>
      <c r="P906" s="136"/>
      <c r="Q906" s="27"/>
      <c r="R906" s="136"/>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row>
    <row r="907" spans="1:44" ht="15.75" customHeight="1">
      <c r="A907" s="27"/>
      <c r="B907" s="27"/>
      <c r="C907" s="135"/>
      <c r="D907" s="27"/>
      <c r="E907" s="27"/>
      <c r="F907" s="135"/>
      <c r="G907" s="27"/>
      <c r="H907" s="136"/>
      <c r="I907" s="136"/>
      <c r="J907" s="136"/>
      <c r="K907" s="136"/>
      <c r="L907" s="136"/>
      <c r="M907" s="136"/>
      <c r="N907" s="136"/>
      <c r="O907" s="136"/>
      <c r="P907" s="136"/>
      <c r="Q907" s="27"/>
      <c r="R907" s="136"/>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row>
    <row r="908" spans="1:44" ht="15.75" customHeight="1">
      <c r="A908" s="27"/>
      <c r="B908" s="27"/>
      <c r="C908" s="135"/>
      <c r="D908" s="27"/>
      <c r="E908" s="27"/>
      <c r="F908" s="135"/>
      <c r="G908" s="27"/>
      <c r="H908" s="136"/>
      <c r="I908" s="136"/>
      <c r="J908" s="136"/>
      <c r="K908" s="136"/>
      <c r="L908" s="136"/>
      <c r="M908" s="136"/>
      <c r="N908" s="136"/>
      <c r="O908" s="136"/>
      <c r="P908" s="136"/>
      <c r="Q908" s="27"/>
      <c r="R908" s="136"/>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row>
    <row r="909" spans="1:44" ht="15.75" customHeight="1">
      <c r="A909" s="27"/>
      <c r="B909" s="27"/>
      <c r="C909" s="135"/>
      <c r="D909" s="27"/>
      <c r="E909" s="27"/>
      <c r="F909" s="135"/>
      <c r="G909" s="27"/>
      <c r="H909" s="136"/>
      <c r="I909" s="136"/>
      <c r="J909" s="136"/>
      <c r="K909" s="136"/>
      <c r="L909" s="136"/>
      <c r="M909" s="136"/>
      <c r="N909" s="136"/>
      <c r="O909" s="136"/>
      <c r="P909" s="136"/>
      <c r="Q909" s="27"/>
      <c r="R909" s="136"/>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row>
    <row r="910" spans="1:44" ht="15.75" customHeight="1">
      <c r="A910" s="27"/>
      <c r="B910" s="27"/>
      <c r="C910" s="135"/>
      <c r="D910" s="27"/>
      <c r="E910" s="27"/>
      <c r="F910" s="135"/>
      <c r="G910" s="27"/>
      <c r="H910" s="136"/>
      <c r="I910" s="136"/>
      <c r="J910" s="136"/>
      <c r="K910" s="136"/>
      <c r="L910" s="136"/>
      <c r="M910" s="136"/>
      <c r="N910" s="136"/>
      <c r="O910" s="136"/>
      <c r="P910" s="136"/>
      <c r="Q910" s="27"/>
      <c r="R910" s="136"/>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row>
    <row r="911" spans="1:44" ht="15.75" customHeight="1">
      <c r="A911" s="27"/>
      <c r="B911" s="27"/>
      <c r="C911" s="135"/>
      <c r="D911" s="27"/>
      <c r="E911" s="27"/>
      <c r="F911" s="135"/>
      <c r="G911" s="27"/>
      <c r="H911" s="136"/>
      <c r="I911" s="136"/>
      <c r="J911" s="136"/>
      <c r="K911" s="136"/>
      <c r="L911" s="136"/>
      <c r="M911" s="136"/>
      <c r="N911" s="136"/>
      <c r="O911" s="136"/>
      <c r="P911" s="136"/>
      <c r="Q911" s="27"/>
      <c r="R911" s="136"/>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row>
    <row r="912" spans="1:44" ht="15.75" customHeight="1">
      <c r="A912" s="27"/>
      <c r="B912" s="27"/>
      <c r="C912" s="135"/>
      <c r="D912" s="27"/>
      <c r="E912" s="27"/>
      <c r="F912" s="135"/>
      <c r="G912" s="27"/>
      <c r="H912" s="136"/>
      <c r="I912" s="136"/>
      <c r="J912" s="136"/>
      <c r="K912" s="136"/>
      <c r="L912" s="136"/>
      <c r="M912" s="136"/>
      <c r="N912" s="136"/>
      <c r="O912" s="136"/>
      <c r="P912" s="136"/>
      <c r="Q912" s="27"/>
      <c r="R912" s="136"/>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row>
    <row r="913" spans="1:44" ht="15.75" customHeight="1">
      <c r="A913" s="27"/>
      <c r="B913" s="27"/>
      <c r="C913" s="135"/>
      <c r="D913" s="27"/>
      <c r="E913" s="27"/>
      <c r="F913" s="135"/>
      <c r="G913" s="27"/>
      <c r="H913" s="136"/>
      <c r="I913" s="136"/>
      <c r="J913" s="136"/>
      <c r="K913" s="136"/>
      <c r="L913" s="136"/>
      <c r="M913" s="136"/>
      <c r="N913" s="136"/>
      <c r="O913" s="136"/>
      <c r="P913" s="136"/>
      <c r="Q913" s="27"/>
      <c r="R913" s="136"/>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row>
    <row r="914" spans="1:44" ht="15.75" customHeight="1">
      <c r="A914" s="27"/>
      <c r="B914" s="27"/>
      <c r="C914" s="135"/>
      <c r="D914" s="27"/>
      <c r="E914" s="27"/>
      <c r="F914" s="135"/>
      <c r="G914" s="27"/>
      <c r="H914" s="136"/>
      <c r="I914" s="136"/>
      <c r="J914" s="136"/>
      <c r="K914" s="136"/>
      <c r="L914" s="136"/>
      <c r="M914" s="136"/>
      <c r="N914" s="136"/>
      <c r="O914" s="136"/>
      <c r="P914" s="136"/>
      <c r="Q914" s="27"/>
      <c r="R914" s="136"/>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row>
    <row r="915" spans="1:44" ht="15.75" customHeight="1">
      <c r="A915" s="27"/>
      <c r="B915" s="27"/>
      <c r="C915" s="135"/>
      <c r="D915" s="27"/>
      <c r="E915" s="27"/>
      <c r="F915" s="135"/>
      <c r="G915" s="27"/>
      <c r="H915" s="136"/>
      <c r="I915" s="136"/>
      <c r="J915" s="136"/>
      <c r="K915" s="136"/>
      <c r="L915" s="136"/>
      <c r="M915" s="136"/>
      <c r="N915" s="136"/>
      <c r="O915" s="136"/>
      <c r="P915" s="136"/>
      <c r="Q915" s="27"/>
      <c r="R915" s="136"/>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row>
    <row r="916" spans="1:44" ht="15.75" customHeight="1">
      <c r="A916" s="27"/>
      <c r="B916" s="27"/>
      <c r="C916" s="135"/>
      <c r="D916" s="27"/>
      <c r="E916" s="27"/>
      <c r="F916" s="135"/>
      <c r="G916" s="27"/>
      <c r="H916" s="136"/>
      <c r="I916" s="136"/>
      <c r="J916" s="136"/>
      <c r="K916" s="136"/>
      <c r="L916" s="136"/>
      <c r="M916" s="136"/>
      <c r="N916" s="136"/>
      <c r="O916" s="136"/>
      <c r="P916" s="136"/>
      <c r="Q916" s="27"/>
      <c r="R916" s="136"/>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row>
    <row r="917" spans="1:44" ht="15.75" customHeight="1">
      <c r="A917" s="27"/>
      <c r="B917" s="27"/>
      <c r="C917" s="135"/>
      <c r="D917" s="27"/>
      <c r="E917" s="27"/>
      <c r="F917" s="135"/>
      <c r="G917" s="27"/>
      <c r="H917" s="136"/>
      <c r="I917" s="136"/>
      <c r="J917" s="136"/>
      <c r="K917" s="136"/>
      <c r="L917" s="136"/>
      <c r="M917" s="136"/>
      <c r="N917" s="136"/>
      <c r="O917" s="136"/>
      <c r="P917" s="136"/>
      <c r="Q917" s="27"/>
      <c r="R917" s="136"/>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row>
    <row r="918" spans="1:44" ht="15.75" customHeight="1">
      <c r="A918" s="27"/>
      <c r="B918" s="27"/>
      <c r="C918" s="135"/>
      <c r="D918" s="27"/>
      <c r="E918" s="27"/>
      <c r="F918" s="135"/>
      <c r="G918" s="27"/>
      <c r="H918" s="136"/>
      <c r="I918" s="136"/>
      <c r="J918" s="136"/>
      <c r="K918" s="136"/>
      <c r="L918" s="136"/>
      <c r="M918" s="136"/>
      <c r="N918" s="136"/>
      <c r="O918" s="136"/>
      <c r="P918" s="136"/>
      <c r="Q918" s="27"/>
      <c r="R918" s="136"/>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row>
    <row r="919" spans="1:44" ht="15.75" customHeight="1">
      <c r="A919" s="27"/>
      <c r="B919" s="27"/>
      <c r="C919" s="135"/>
      <c r="D919" s="27"/>
      <c r="E919" s="27"/>
      <c r="F919" s="135"/>
      <c r="G919" s="27"/>
      <c r="H919" s="136"/>
      <c r="I919" s="136"/>
      <c r="J919" s="136"/>
      <c r="K919" s="136"/>
      <c r="L919" s="136"/>
      <c r="M919" s="136"/>
      <c r="N919" s="136"/>
      <c r="O919" s="136"/>
      <c r="P919" s="136"/>
      <c r="Q919" s="27"/>
      <c r="R919" s="136"/>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row>
    <row r="920" spans="1:44" ht="15.75" customHeight="1">
      <c r="A920" s="27"/>
      <c r="B920" s="27"/>
      <c r="C920" s="135"/>
      <c r="D920" s="27"/>
      <c r="E920" s="27"/>
      <c r="F920" s="135"/>
      <c r="G920" s="27"/>
      <c r="H920" s="136"/>
      <c r="I920" s="136"/>
      <c r="J920" s="136"/>
      <c r="K920" s="136"/>
      <c r="L920" s="136"/>
      <c r="M920" s="136"/>
      <c r="N920" s="136"/>
      <c r="O920" s="136"/>
      <c r="P920" s="136"/>
      <c r="Q920" s="27"/>
      <c r="R920" s="136"/>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row>
    <row r="921" spans="1:44" ht="15.75" customHeight="1">
      <c r="A921" s="27"/>
      <c r="B921" s="27"/>
      <c r="C921" s="135"/>
      <c r="D921" s="27"/>
      <c r="E921" s="27"/>
      <c r="F921" s="135"/>
      <c r="G921" s="27"/>
      <c r="H921" s="136"/>
      <c r="I921" s="136"/>
      <c r="J921" s="136"/>
      <c r="K921" s="136"/>
      <c r="L921" s="136"/>
      <c r="M921" s="136"/>
      <c r="N921" s="136"/>
      <c r="O921" s="136"/>
      <c r="P921" s="136"/>
      <c r="Q921" s="27"/>
      <c r="R921" s="136"/>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row>
    <row r="922" spans="1:44" ht="15.75" customHeight="1">
      <c r="A922" s="27"/>
      <c r="B922" s="27"/>
      <c r="C922" s="135"/>
      <c r="D922" s="27"/>
      <c r="E922" s="27"/>
      <c r="F922" s="135"/>
      <c r="G922" s="27"/>
      <c r="H922" s="136"/>
      <c r="I922" s="136"/>
      <c r="J922" s="136"/>
      <c r="K922" s="136"/>
      <c r="L922" s="136"/>
      <c r="M922" s="136"/>
      <c r="N922" s="136"/>
      <c r="O922" s="136"/>
      <c r="P922" s="136"/>
      <c r="Q922" s="27"/>
      <c r="R922" s="136"/>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row>
    <row r="923" spans="1:44" ht="15.75" customHeight="1">
      <c r="A923" s="27"/>
      <c r="B923" s="27"/>
      <c r="C923" s="135"/>
      <c r="D923" s="27"/>
      <c r="E923" s="27"/>
      <c r="F923" s="135"/>
      <c r="G923" s="27"/>
      <c r="H923" s="136"/>
      <c r="I923" s="136"/>
      <c r="J923" s="136"/>
      <c r="K923" s="136"/>
      <c r="L923" s="136"/>
      <c r="M923" s="136"/>
      <c r="N923" s="136"/>
      <c r="O923" s="136"/>
      <c r="P923" s="136"/>
      <c r="Q923" s="27"/>
      <c r="R923" s="136"/>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row>
    <row r="924" spans="1:44" ht="15.75" customHeight="1">
      <c r="A924" s="27"/>
      <c r="B924" s="27"/>
      <c r="C924" s="135"/>
      <c r="D924" s="27"/>
      <c r="E924" s="27"/>
      <c r="F924" s="135"/>
      <c r="G924" s="27"/>
      <c r="H924" s="136"/>
      <c r="I924" s="136"/>
      <c r="J924" s="136"/>
      <c r="K924" s="136"/>
      <c r="L924" s="136"/>
      <c r="M924" s="136"/>
      <c r="N924" s="136"/>
      <c r="O924" s="136"/>
      <c r="P924" s="136"/>
      <c r="Q924" s="27"/>
      <c r="R924" s="136"/>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row>
    <row r="925" spans="1:44" ht="15.75" customHeight="1">
      <c r="A925" s="27"/>
      <c r="B925" s="27"/>
      <c r="C925" s="135"/>
      <c r="D925" s="27"/>
      <c r="E925" s="27"/>
      <c r="F925" s="135"/>
      <c r="G925" s="27"/>
      <c r="H925" s="136"/>
      <c r="I925" s="136"/>
      <c r="J925" s="136"/>
      <c r="K925" s="136"/>
      <c r="L925" s="136"/>
      <c r="M925" s="136"/>
      <c r="N925" s="136"/>
      <c r="O925" s="136"/>
      <c r="P925" s="136"/>
      <c r="Q925" s="27"/>
      <c r="R925" s="136"/>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row>
    <row r="926" spans="1:44" ht="15.75" customHeight="1">
      <c r="A926" s="27"/>
      <c r="B926" s="27"/>
      <c r="C926" s="135"/>
      <c r="D926" s="27"/>
      <c r="E926" s="27"/>
      <c r="F926" s="135"/>
      <c r="G926" s="27"/>
      <c r="H926" s="136"/>
      <c r="I926" s="136"/>
      <c r="J926" s="136"/>
      <c r="K926" s="136"/>
      <c r="L926" s="136"/>
      <c r="M926" s="136"/>
      <c r="N926" s="136"/>
      <c r="O926" s="136"/>
      <c r="P926" s="136"/>
      <c r="Q926" s="27"/>
      <c r="R926" s="136"/>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row>
    <row r="927" spans="1:44" ht="15.75" customHeight="1">
      <c r="A927" s="27"/>
      <c r="B927" s="27"/>
      <c r="C927" s="135"/>
      <c r="D927" s="27"/>
      <c r="E927" s="27"/>
      <c r="F927" s="135"/>
      <c r="G927" s="27"/>
      <c r="H927" s="136"/>
      <c r="I927" s="136"/>
      <c r="J927" s="136"/>
      <c r="K927" s="136"/>
      <c r="L927" s="136"/>
      <c r="M927" s="136"/>
      <c r="N927" s="136"/>
      <c r="O927" s="136"/>
      <c r="P927" s="136"/>
      <c r="Q927" s="27"/>
      <c r="R927" s="136"/>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row>
    <row r="928" spans="1:44" ht="15.75" customHeight="1">
      <c r="A928" s="27"/>
      <c r="B928" s="27"/>
      <c r="C928" s="135"/>
      <c r="D928" s="27"/>
      <c r="E928" s="27"/>
      <c r="F928" s="135"/>
      <c r="G928" s="27"/>
      <c r="H928" s="136"/>
      <c r="I928" s="136"/>
      <c r="J928" s="136"/>
      <c r="K928" s="136"/>
      <c r="L928" s="136"/>
      <c r="M928" s="136"/>
      <c r="N928" s="136"/>
      <c r="O928" s="136"/>
      <c r="P928" s="136"/>
      <c r="Q928" s="27"/>
      <c r="R928" s="136"/>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row>
    <row r="929" spans="1:44" ht="15.75" customHeight="1">
      <c r="A929" s="27"/>
      <c r="B929" s="27"/>
      <c r="C929" s="135"/>
      <c r="D929" s="27"/>
      <c r="E929" s="27"/>
      <c r="F929" s="135"/>
      <c r="G929" s="27"/>
      <c r="H929" s="136"/>
      <c r="I929" s="136"/>
      <c r="J929" s="136"/>
      <c r="K929" s="136"/>
      <c r="L929" s="136"/>
      <c r="M929" s="136"/>
      <c r="N929" s="136"/>
      <c r="O929" s="136"/>
      <c r="P929" s="136"/>
      <c r="Q929" s="27"/>
      <c r="R929" s="136"/>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row>
    <row r="930" spans="1:44" ht="15.75" customHeight="1">
      <c r="A930" s="27"/>
      <c r="B930" s="27"/>
      <c r="C930" s="135"/>
      <c r="D930" s="27"/>
      <c r="E930" s="27"/>
      <c r="F930" s="135"/>
      <c r="G930" s="27"/>
      <c r="H930" s="136"/>
      <c r="I930" s="136"/>
      <c r="J930" s="136"/>
      <c r="K930" s="136"/>
      <c r="L930" s="136"/>
      <c r="M930" s="136"/>
      <c r="N930" s="136"/>
      <c r="O930" s="136"/>
      <c r="P930" s="136"/>
      <c r="Q930" s="27"/>
      <c r="R930" s="136"/>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row>
    <row r="931" spans="1:44" ht="15.75" customHeight="1">
      <c r="A931" s="27"/>
      <c r="B931" s="27"/>
      <c r="C931" s="135"/>
      <c r="D931" s="27"/>
      <c r="E931" s="27"/>
      <c r="F931" s="135"/>
      <c r="G931" s="27"/>
      <c r="H931" s="136"/>
      <c r="I931" s="136"/>
      <c r="J931" s="136"/>
      <c r="K931" s="136"/>
      <c r="L931" s="136"/>
      <c r="M931" s="136"/>
      <c r="N931" s="136"/>
      <c r="O931" s="136"/>
      <c r="P931" s="136"/>
      <c r="Q931" s="27"/>
      <c r="R931" s="136"/>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row>
    <row r="932" spans="1:44" ht="15.75" customHeight="1">
      <c r="A932" s="27"/>
      <c r="B932" s="27"/>
      <c r="C932" s="135"/>
      <c r="D932" s="27"/>
      <c r="E932" s="27"/>
      <c r="F932" s="135"/>
      <c r="G932" s="27"/>
      <c r="H932" s="136"/>
      <c r="I932" s="136"/>
      <c r="J932" s="136"/>
      <c r="K932" s="136"/>
      <c r="L932" s="136"/>
      <c r="M932" s="136"/>
      <c r="N932" s="136"/>
      <c r="O932" s="136"/>
      <c r="P932" s="136"/>
      <c r="Q932" s="27"/>
      <c r="R932" s="136"/>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row>
    <row r="933" spans="1:44" ht="15.75" customHeight="1">
      <c r="A933" s="27"/>
      <c r="B933" s="27"/>
      <c r="C933" s="135"/>
      <c r="D933" s="27"/>
      <c r="E933" s="27"/>
      <c r="F933" s="135"/>
      <c r="G933" s="27"/>
      <c r="H933" s="136"/>
      <c r="I933" s="136"/>
      <c r="J933" s="136"/>
      <c r="K933" s="136"/>
      <c r="L933" s="136"/>
      <c r="M933" s="136"/>
      <c r="N933" s="136"/>
      <c r="O933" s="136"/>
      <c r="P933" s="136"/>
      <c r="Q933" s="27"/>
      <c r="R933" s="136"/>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row>
    <row r="934" spans="1:44" ht="15.75" customHeight="1">
      <c r="A934" s="27"/>
      <c r="B934" s="27"/>
      <c r="C934" s="135"/>
      <c r="D934" s="27"/>
      <c r="E934" s="27"/>
      <c r="F934" s="135"/>
      <c r="G934" s="27"/>
      <c r="H934" s="136"/>
      <c r="I934" s="136"/>
      <c r="J934" s="136"/>
      <c r="K934" s="136"/>
      <c r="L934" s="136"/>
      <c r="M934" s="136"/>
      <c r="N934" s="136"/>
      <c r="O934" s="136"/>
      <c r="P934" s="136"/>
      <c r="Q934" s="27"/>
      <c r="R934" s="136"/>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row>
    <row r="935" spans="1:44" ht="15.75" customHeight="1">
      <c r="A935" s="27"/>
      <c r="B935" s="27"/>
      <c r="C935" s="135"/>
      <c r="D935" s="27"/>
      <c r="E935" s="27"/>
      <c r="F935" s="135"/>
      <c r="G935" s="27"/>
      <c r="H935" s="136"/>
      <c r="I935" s="136"/>
      <c r="J935" s="136"/>
      <c r="K935" s="136"/>
      <c r="L935" s="136"/>
      <c r="M935" s="136"/>
      <c r="N935" s="136"/>
      <c r="O935" s="136"/>
      <c r="P935" s="136"/>
      <c r="Q935" s="27"/>
      <c r="R935" s="136"/>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row>
    <row r="936" spans="1:44" ht="15.75" customHeight="1">
      <c r="A936" s="27"/>
      <c r="B936" s="27"/>
      <c r="C936" s="135"/>
      <c r="D936" s="27"/>
      <c r="E936" s="27"/>
      <c r="F936" s="135"/>
      <c r="G936" s="27"/>
      <c r="H936" s="136"/>
      <c r="I936" s="136"/>
      <c r="J936" s="136"/>
      <c r="K936" s="136"/>
      <c r="L936" s="136"/>
      <c r="M936" s="136"/>
      <c r="N936" s="136"/>
      <c r="O936" s="136"/>
      <c r="P936" s="136"/>
      <c r="Q936" s="27"/>
      <c r="R936" s="136"/>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row>
    <row r="937" spans="1:44" ht="15.75" customHeight="1">
      <c r="A937" s="27"/>
      <c r="B937" s="27"/>
      <c r="C937" s="135"/>
      <c r="D937" s="27"/>
      <c r="E937" s="27"/>
      <c r="F937" s="135"/>
      <c r="G937" s="27"/>
      <c r="H937" s="136"/>
      <c r="I937" s="136"/>
      <c r="J937" s="136"/>
      <c r="K937" s="136"/>
      <c r="L937" s="136"/>
      <c r="M937" s="136"/>
      <c r="N937" s="136"/>
      <c r="O937" s="136"/>
      <c r="P937" s="136"/>
      <c r="Q937" s="27"/>
      <c r="R937" s="136"/>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row>
    <row r="938" spans="1:44" ht="15.75" customHeight="1">
      <c r="A938" s="27"/>
      <c r="B938" s="27"/>
      <c r="C938" s="135"/>
      <c r="D938" s="27"/>
      <c r="E938" s="27"/>
      <c r="F938" s="135"/>
      <c r="G938" s="27"/>
      <c r="H938" s="136"/>
      <c r="I938" s="136"/>
      <c r="J938" s="136"/>
      <c r="K938" s="136"/>
      <c r="L938" s="136"/>
      <c r="M938" s="136"/>
      <c r="N938" s="136"/>
      <c r="O938" s="136"/>
      <c r="P938" s="136"/>
      <c r="Q938" s="27"/>
      <c r="R938" s="136"/>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row>
    <row r="939" spans="1:44" ht="15.75" customHeight="1">
      <c r="A939" s="27"/>
      <c r="B939" s="27"/>
      <c r="C939" s="135"/>
      <c r="D939" s="27"/>
      <c r="E939" s="27"/>
      <c r="F939" s="135"/>
      <c r="G939" s="27"/>
      <c r="H939" s="136"/>
      <c r="I939" s="136"/>
      <c r="J939" s="136"/>
      <c r="K939" s="136"/>
      <c r="L939" s="136"/>
      <c r="M939" s="136"/>
      <c r="N939" s="136"/>
      <c r="O939" s="136"/>
      <c r="P939" s="136"/>
      <c r="Q939" s="27"/>
      <c r="R939" s="136"/>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row>
    <row r="940" spans="1:44" ht="15.75" customHeight="1">
      <c r="A940" s="27"/>
      <c r="B940" s="27"/>
      <c r="C940" s="135"/>
      <c r="D940" s="27"/>
      <c r="E940" s="27"/>
      <c r="F940" s="135"/>
      <c r="G940" s="27"/>
      <c r="H940" s="136"/>
      <c r="I940" s="136"/>
      <c r="J940" s="136"/>
      <c r="K940" s="136"/>
      <c r="L940" s="136"/>
      <c r="M940" s="136"/>
      <c r="N940" s="136"/>
      <c r="O940" s="136"/>
      <c r="P940" s="136"/>
      <c r="Q940" s="27"/>
      <c r="R940" s="136"/>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row>
    <row r="941" spans="1:44" ht="15.75" customHeight="1">
      <c r="A941" s="27"/>
      <c r="B941" s="27"/>
      <c r="C941" s="135"/>
      <c r="D941" s="27"/>
      <c r="E941" s="27"/>
      <c r="F941" s="135"/>
      <c r="G941" s="27"/>
      <c r="H941" s="136"/>
      <c r="I941" s="136"/>
      <c r="J941" s="136"/>
      <c r="K941" s="136"/>
      <c r="L941" s="136"/>
      <c r="M941" s="136"/>
      <c r="N941" s="136"/>
      <c r="O941" s="136"/>
      <c r="P941" s="136"/>
      <c r="Q941" s="27"/>
      <c r="R941" s="136"/>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row>
    <row r="942" spans="1:44" ht="15.75" customHeight="1">
      <c r="A942" s="27"/>
      <c r="B942" s="27"/>
      <c r="C942" s="135"/>
      <c r="D942" s="27"/>
      <c r="E942" s="27"/>
      <c r="F942" s="135"/>
      <c r="G942" s="27"/>
      <c r="H942" s="136"/>
      <c r="I942" s="136"/>
      <c r="J942" s="136"/>
      <c r="K942" s="136"/>
      <c r="L942" s="136"/>
      <c r="M942" s="136"/>
      <c r="N942" s="136"/>
      <c r="O942" s="136"/>
      <c r="P942" s="136"/>
      <c r="Q942" s="27"/>
      <c r="R942" s="136"/>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row>
    <row r="943" spans="1:44" ht="15.75" customHeight="1">
      <c r="A943" s="27"/>
      <c r="B943" s="27"/>
      <c r="C943" s="135"/>
      <c r="D943" s="27"/>
      <c r="E943" s="27"/>
      <c r="F943" s="135"/>
      <c r="G943" s="27"/>
      <c r="H943" s="136"/>
      <c r="I943" s="136"/>
      <c r="J943" s="136"/>
      <c r="K943" s="136"/>
      <c r="L943" s="136"/>
      <c r="M943" s="136"/>
      <c r="N943" s="136"/>
      <c r="O943" s="136"/>
      <c r="P943" s="136"/>
      <c r="Q943" s="27"/>
      <c r="R943" s="136"/>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row>
    <row r="944" spans="1:44" ht="15.75" customHeight="1">
      <c r="A944" s="27"/>
      <c r="B944" s="27"/>
      <c r="C944" s="135"/>
      <c r="D944" s="27"/>
      <c r="E944" s="27"/>
      <c r="F944" s="135"/>
      <c r="G944" s="27"/>
      <c r="H944" s="136"/>
      <c r="I944" s="136"/>
      <c r="J944" s="136"/>
      <c r="K944" s="136"/>
      <c r="L944" s="136"/>
      <c r="M944" s="136"/>
      <c r="N944" s="136"/>
      <c r="O944" s="136"/>
      <c r="P944" s="136"/>
      <c r="Q944" s="27"/>
      <c r="R944" s="136"/>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row>
    <row r="945" spans="1:44" ht="15.75" customHeight="1">
      <c r="A945" s="27"/>
      <c r="B945" s="27"/>
      <c r="C945" s="135"/>
      <c r="D945" s="27"/>
      <c r="E945" s="27"/>
      <c r="F945" s="135"/>
      <c r="G945" s="27"/>
      <c r="H945" s="136"/>
      <c r="I945" s="136"/>
      <c r="J945" s="136"/>
      <c r="K945" s="136"/>
      <c r="L945" s="136"/>
      <c r="M945" s="136"/>
      <c r="N945" s="136"/>
      <c r="O945" s="136"/>
      <c r="P945" s="136"/>
      <c r="Q945" s="27"/>
      <c r="R945" s="136"/>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row>
    <row r="946" spans="1:44" ht="15.75" customHeight="1">
      <c r="A946" s="27"/>
      <c r="B946" s="27"/>
      <c r="C946" s="135"/>
      <c r="D946" s="27"/>
      <c r="E946" s="27"/>
      <c r="F946" s="135"/>
      <c r="G946" s="27"/>
      <c r="H946" s="136"/>
      <c r="I946" s="136"/>
      <c r="J946" s="136"/>
      <c r="K946" s="136"/>
      <c r="L946" s="136"/>
      <c r="M946" s="136"/>
      <c r="N946" s="136"/>
      <c r="O946" s="136"/>
      <c r="P946" s="136"/>
      <c r="Q946" s="27"/>
      <c r="R946" s="136"/>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row>
    <row r="947" spans="1:44" ht="15.75" customHeight="1">
      <c r="A947" s="27"/>
      <c r="B947" s="27"/>
      <c r="C947" s="135"/>
      <c r="D947" s="27"/>
      <c r="E947" s="27"/>
      <c r="F947" s="135"/>
      <c r="G947" s="27"/>
      <c r="H947" s="136"/>
      <c r="I947" s="136"/>
      <c r="J947" s="136"/>
      <c r="K947" s="136"/>
      <c r="L947" s="136"/>
      <c r="M947" s="136"/>
      <c r="N947" s="136"/>
      <c r="O947" s="136"/>
      <c r="P947" s="136"/>
      <c r="Q947" s="27"/>
      <c r="R947" s="136"/>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row>
    <row r="948" spans="1:44" ht="15.75" customHeight="1">
      <c r="A948" s="27"/>
      <c r="B948" s="27"/>
      <c r="C948" s="135"/>
      <c r="D948" s="27"/>
      <c r="E948" s="27"/>
      <c r="F948" s="135"/>
      <c r="G948" s="27"/>
      <c r="H948" s="136"/>
      <c r="I948" s="136"/>
      <c r="J948" s="136"/>
      <c r="K948" s="136"/>
      <c r="L948" s="136"/>
      <c r="M948" s="136"/>
      <c r="N948" s="136"/>
      <c r="O948" s="136"/>
      <c r="P948" s="136"/>
      <c r="Q948" s="27"/>
      <c r="R948" s="136"/>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row>
    <row r="949" spans="1:44" ht="15.75" customHeight="1">
      <c r="A949" s="27"/>
      <c r="B949" s="27"/>
      <c r="C949" s="135"/>
      <c r="D949" s="27"/>
      <c r="E949" s="27"/>
      <c r="F949" s="135"/>
      <c r="G949" s="27"/>
      <c r="H949" s="136"/>
      <c r="I949" s="136"/>
      <c r="J949" s="136"/>
      <c r="K949" s="136"/>
      <c r="L949" s="136"/>
      <c r="M949" s="136"/>
      <c r="N949" s="136"/>
      <c r="O949" s="136"/>
      <c r="P949" s="136"/>
      <c r="Q949" s="27"/>
      <c r="R949" s="136"/>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row>
    <row r="950" spans="1:44" ht="15.75" customHeight="1">
      <c r="A950" s="27"/>
      <c r="B950" s="27"/>
      <c r="C950" s="135"/>
      <c r="D950" s="27"/>
      <c r="E950" s="27"/>
      <c r="F950" s="135"/>
      <c r="G950" s="27"/>
      <c r="H950" s="136"/>
      <c r="I950" s="136"/>
      <c r="J950" s="136"/>
      <c r="K950" s="136"/>
      <c r="L950" s="136"/>
      <c r="M950" s="136"/>
      <c r="N950" s="136"/>
      <c r="O950" s="136"/>
      <c r="P950" s="136"/>
      <c r="Q950" s="27"/>
      <c r="R950" s="136"/>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row>
    <row r="951" spans="1:44" ht="15.75" customHeight="1">
      <c r="A951" s="27"/>
      <c r="B951" s="27"/>
      <c r="C951" s="135"/>
      <c r="D951" s="27"/>
      <c r="E951" s="27"/>
      <c r="F951" s="135"/>
      <c r="G951" s="27"/>
      <c r="H951" s="136"/>
      <c r="I951" s="136"/>
      <c r="J951" s="136"/>
      <c r="K951" s="136"/>
      <c r="L951" s="136"/>
      <c r="M951" s="136"/>
      <c r="N951" s="136"/>
      <c r="O951" s="136"/>
      <c r="P951" s="136"/>
      <c r="Q951" s="27"/>
      <c r="R951" s="136"/>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row>
    <row r="952" spans="1:44" ht="15.75" customHeight="1">
      <c r="A952" s="27"/>
      <c r="B952" s="27"/>
      <c r="C952" s="135"/>
      <c r="D952" s="27"/>
      <c r="E952" s="27"/>
      <c r="F952" s="135"/>
      <c r="G952" s="27"/>
      <c r="H952" s="136"/>
      <c r="I952" s="136"/>
      <c r="J952" s="136"/>
      <c r="K952" s="136"/>
      <c r="L952" s="136"/>
      <c r="M952" s="136"/>
      <c r="N952" s="136"/>
      <c r="O952" s="136"/>
      <c r="P952" s="136"/>
      <c r="Q952" s="27"/>
      <c r="R952" s="136"/>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row>
    <row r="953" spans="1:44" ht="15.75" customHeight="1">
      <c r="A953" s="27"/>
      <c r="B953" s="27"/>
      <c r="C953" s="135"/>
      <c r="D953" s="27"/>
      <c r="E953" s="27"/>
      <c r="F953" s="135"/>
      <c r="G953" s="27"/>
      <c r="H953" s="136"/>
      <c r="I953" s="136"/>
      <c r="J953" s="136"/>
      <c r="K953" s="136"/>
      <c r="L953" s="136"/>
      <c r="M953" s="136"/>
      <c r="N953" s="136"/>
      <c r="O953" s="136"/>
      <c r="P953" s="136"/>
      <c r="Q953" s="27"/>
      <c r="R953" s="136"/>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row>
    <row r="954" spans="1:44" ht="15.75" customHeight="1">
      <c r="A954" s="27"/>
      <c r="B954" s="27"/>
      <c r="C954" s="135"/>
      <c r="D954" s="27"/>
      <c r="E954" s="27"/>
      <c r="F954" s="135"/>
      <c r="G954" s="27"/>
      <c r="H954" s="136"/>
      <c r="I954" s="136"/>
      <c r="J954" s="136"/>
      <c r="K954" s="136"/>
      <c r="L954" s="136"/>
      <c r="M954" s="136"/>
      <c r="N954" s="136"/>
      <c r="O954" s="136"/>
      <c r="P954" s="136"/>
      <c r="Q954" s="27"/>
      <c r="R954" s="136"/>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row>
    <row r="955" spans="1:44" ht="15.75" customHeight="1">
      <c r="A955" s="27"/>
      <c r="B955" s="27"/>
      <c r="C955" s="135"/>
      <c r="D955" s="27"/>
      <c r="E955" s="27"/>
      <c r="F955" s="135"/>
      <c r="G955" s="27"/>
      <c r="H955" s="136"/>
      <c r="I955" s="136"/>
      <c r="J955" s="136"/>
      <c r="K955" s="136"/>
      <c r="L955" s="136"/>
      <c r="M955" s="136"/>
      <c r="N955" s="136"/>
      <c r="O955" s="136"/>
      <c r="P955" s="136"/>
      <c r="Q955" s="27"/>
      <c r="R955" s="136"/>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row>
    <row r="956" spans="1:44" ht="15.75" customHeight="1">
      <c r="A956" s="27"/>
      <c r="B956" s="27"/>
      <c r="C956" s="135"/>
      <c r="D956" s="27"/>
      <c r="E956" s="27"/>
      <c r="F956" s="135"/>
      <c r="G956" s="27"/>
      <c r="H956" s="136"/>
      <c r="I956" s="136"/>
      <c r="J956" s="136"/>
      <c r="K956" s="136"/>
      <c r="L956" s="136"/>
      <c r="M956" s="136"/>
      <c r="N956" s="136"/>
      <c r="O956" s="136"/>
      <c r="P956" s="136"/>
      <c r="Q956" s="27"/>
      <c r="R956" s="136"/>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row>
    <row r="957" spans="1:44" ht="15.75" customHeight="1">
      <c r="A957" s="27"/>
      <c r="B957" s="27"/>
      <c r="C957" s="135"/>
      <c r="D957" s="27"/>
      <c r="E957" s="27"/>
      <c r="F957" s="135"/>
      <c r="G957" s="27"/>
      <c r="H957" s="136"/>
      <c r="I957" s="136"/>
      <c r="J957" s="136"/>
      <c r="K957" s="136"/>
      <c r="L957" s="136"/>
      <c r="M957" s="136"/>
      <c r="N957" s="136"/>
      <c r="O957" s="136"/>
      <c r="P957" s="136"/>
      <c r="Q957" s="27"/>
      <c r="R957" s="136"/>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row>
    <row r="958" spans="1:44" ht="15.75" customHeight="1">
      <c r="A958" s="27"/>
      <c r="B958" s="27"/>
      <c r="C958" s="135"/>
      <c r="D958" s="27"/>
      <c r="E958" s="27"/>
      <c r="F958" s="135"/>
      <c r="G958" s="27"/>
      <c r="H958" s="136"/>
      <c r="I958" s="136"/>
      <c r="J958" s="136"/>
      <c r="K958" s="136"/>
      <c r="L958" s="136"/>
      <c r="M958" s="136"/>
      <c r="N958" s="136"/>
      <c r="O958" s="136"/>
      <c r="P958" s="136"/>
      <c r="Q958" s="27"/>
      <c r="R958" s="136"/>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row>
    <row r="959" spans="1:44" ht="15.75" customHeight="1">
      <c r="A959" s="27"/>
      <c r="B959" s="27"/>
      <c r="C959" s="135"/>
      <c r="D959" s="27"/>
      <c r="E959" s="27"/>
      <c r="F959" s="135"/>
      <c r="G959" s="27"/>
      <c r="H959" s="136"/>
      <c r="I959" s="136"/>
      <c r="J959" s="136"/>
      <c r="K959" s="136"/>
      <c r="L959" s="136"/>
      <c r="M959" s="136"/>
      <c r="N959" s="136"/>
      <c r="O959" s="136"/>
      <c r="P959" s="136"/>
      <c r="Q959" s="27"/>
      <c r="R959" s="136"/>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row>
    <row r="960" spans="1:44" ht="15.75" customHeight="1">
      <c r="A960" s="27"/>
      <c r="B960" s="27"/>
      <c r="C960" s="135"/>
      <c r="D960" s="27"/>
      <c r="E960" s="27"/>
      <c r="F960" s="135"/>
      <c r="G960" s="27"/>
      <c r="H960" s="136"/>
      <c r="I960" s="136"/>
      <c r="J960" s="136"/>
      <c r="K960" s="136"/>
      <c r="L960" s="136"/>
      <c r="M960" s="136"/>
      <c r="N960" s="136"/>
      <c r="O960" s="136"/>
      <c r="P960" s="136"/>
      <c r="Q960" s="27"/>
      <c r="R960" s="136"/>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row>
    <row r="961" spans="1:44" ht="15.75" customHeight="1">
      <c r="A961" s="27"/>
      <c r="B961" s="27"/>
      <c r="C961" s="135"/>
      <c r="D961" s="27"/>
      <c r="E961" s="27"/>
      <c r="F961" s="135"/>
      <c r="G961" s="27"/>
      <c r="H961" s="136"/>
      <c r="I961" s="136"/>
      <c r="J961" s="136"/>
      <c r="K961" s="136"/>
      <c r="L961" s="136"/>
      <c r="M961" s="136"/>
      <c r="N961" s="136"/>
      <c r="O961" s="136"/>
      <c r="P961" s="136"/>
      <c r="Q961" s="27"/>
      <c r="R961" s="136"/>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row>
    <row r="962" spans="1:44" ht="15.75" customHeight="1">
      <c r="A962" s="27"/>
      <c r="B962" s="27"/>
      <c r="C962" s="135"/>
      <c r="D962" s="27"/>
      <c r="E962" s="27"/>
      <c r="F962" s="135"/>
      <c r="G962" s="27"/>
      <c r="H962" s="136"/>
      <c r="I962" s="136"/>
      <c r="J962" s="136"/>
      <c r="K962" s="136"/>
      <c r="L962" s="136"/>
      <c r="M962" s="136"/>
      <c r="N962" s="136"/>
      <c r="O962" s="136"/>
      <c r="P962" s="136"/>
      <c r="Q962" s="27"/>
      <c r="R962" s="136"/>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row>
    <row r="963" spans="1:44" ht="15.75" customHeight="1">
      <c r="A963" s="27"/>
      <c r="B963" s="27"/>
      <c r="C963" s="135"/>
      <c r="D963" s="27"/>
      <c r="E963" s="27"/>
      <c r="F963" s="135"/>
      <c r="G963" s="27"/>
      <c r="H963" s="136"/>
      <c r="I963" s="136"/>
      <c r="J963" s="136"/>
      <c r="K963" s="136"/>
      <c r="L963" s="136"/>
      <c r="M963" s="136"/>
      <c r="N963" s="136"/>
      <c r="O963" s="136"/>
      <c r="P963" s="136"/>
      <c r="Q963" s="27"/>
      <c r="R963" s="136"/>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row>
    <row r="964" spans="1:44" ht="15.75" customHeight="1">
      <c r="A964" s="27"/>
      <c r="B964" s="27"/>
      <c r="C964" s="135"/>
      <c r="D964" s="27"/>
      <c r="E964" s="27"/>
      <c r="F964" s="135"/>
      <c r="G964" s="27"/>
      <c r="H964" s="136"/>
      <c r="I964" s="136"/>
      <c r="J964" s="136"/>
      <c r="K964" s="136"/>
      <c r="L964" s="136"/>
      <c r="M964" s="136"/>
      <c r="N964" s="136"/>
      <c r="O964" s="136"/>
      <c r="P964" s="136"/>
      <c r="Q964" s="27"/>
      <c r="R964" s="136"/>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row>
    <row r="965" spans="1:44" ht="15.75" customHeight="1">
      <c r="A965" s="27"/>
      <c r="B965" s="27"/>
      <c r="C965" s="135"/>
      <c r="D965" s="27"/>
      <c r="E965" s="27"/>
      <c r="F965" s="135"/>
      <c r="G965" s="27"/>
      <c r="H965" s="136"/>
      <c r="I965" s="136"/>
      <c r="J965" s="136"/>
      <c r="K965" s="136"/>
      <c r="L965" s="136"/>
      <c r="M965" s="136"/>
      <c r="N965" s="136"/>
      <c r="O965" s="136"/>
      <c r="P965" s="136"/>
      <c r="Q965" s="27"/>
      <c r="R965" s="136"/>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row>
    <row r="966" spans="1:44" ht="15.75" customHeight="1">
      <c r="A966" s="27"/>
      <c r="B966" s="27"/>
      <c r="C966" s="135"/>
      <c r="D966" s="27"/>
      <c r="E966" s="27"/>
      <c r="F966" s="135"/>
      <c r="G966" s="27"/>
      <c r="H966" s="136"/>
      <c r="I966" s="136"/>
      <c r="J966" s="136"/>
      <c r="K966" s="136"/>
      <c r="L966" s="136"/>
      <c r="M966" s="136"/>
      <c r="N966" s="136"/>
      <c r="O966" s="136"/>
      <c r="P966" s="136"/>
      <c r="Q966" s="27"/>
      <c r="R966" s="136"/>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row>
    <row r="967" spans="1:44" ht="15.75" customHeight="1">
      <c r="A967" s="27"/>
      <c r="B967" s="27"/>
      <c r="C967" s="135"/>
      <c r="D967" s="27"/>
      <c r="E967" s="27"/>
      <c r="F967" s="135"/>
      <c r="G967" s="27"/>
      <c r="H967" s="136"/>
      <c r="I967" s="136"/>
      <c r="J967" s="136"/>
      <c r="K967" s="136"/>
      <c r="L967" s="136"/>
      <c r="M967" s="136"/>
      <c r="N967" s="136"/>
      <c r="O967" s="136"/>
      <c r="P967" s="136"/>
      <c r="Q967" s="27"/>
      <c r="R967" s="136"/>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row>
    <row r="968" spans="1:44" ht="15.75" customHeight="1">
      <c r="A968" s="27"/>
      <c r="B968" s="27"/>
      <c r="C968" s="135"/>
      <c r="D968" s="27"/>
      <c r="E968" s="27"/>
      <c r="F968" s="135"/>
      <c r="G968" s="27"/>
      <c r="H968" s="136"/>
      <c r="I968" s="136"/>
      <c r="J968" s="136"/>
      <c r="K968" s="136"/>
      <c r="L968" s="136"/>
      <c r="M968" s="136"/>
      <c r="N968" s="136"/>
      <c r="O968" s="136"/>
      <c r="P968" s="136"/>
      <c r="Q968" s="27"/>
      <c r="R968" s="136"/>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row>
    <row r="969" spans="1:44" ht="15.75" customHeight="1">
      <c r="A969" s="27"/>
      <c r="B969" s="27"/>
      <c r="C969" s="135"/>
      <c r="D969" s="27"/>
      <c r="E969" s="27"/>
      <c r="F969" s="135"/>
      <c r="G969" s="27"/>
      <c r="H969" s="136"/>
      <c r="I969" s="136"/>
      <c r="J969" s="136"/>
      <c r="K969" s="136"/>
      <c r="L969" s="136"/>
      <c r="M969" s="136"/>
      <c r="N969" s="136"/>
      <c r="O969" s="136"/>
      <c r="P969" s="136"/>
      <c r="Q969" s="27"/>
      <c r="R969" s="136"/>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row>
    <row r="970" spans="1:44" ht="15.75" customHeight="1">
      <c r="A970" s="27"/>
      <c r="B970" s="27"/>
      <c r="C970" s="135"/>
      <c r="D970" s="27"/>
      <c r="E970" s="27"/>
      <c r="F970" s="135"/>
      <c r="G970" s="27"/>
      <c r="H970" s="136"/>
      <c r="I970" s="136"/>
      <c r="J970" s="136"/>
      <c r="K970" s="136"/>
      <c r="L970" s="136"/>
      <c r="M970" s="136"/>
      <c r="N970" s="136"/>
      <c r="O970" s="136"/>
      <c r="P970" s="136"/>
      <c r="Q970" s="27"/>
      <c r="R970" s="136"/>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row>
    <row r="971" spans="1:44" ht="15.75" customHeight="1">
      <c r="A971" s="27"/>
      <c r="B971" s="27"/>
      <c r="C971" s="135"/>
      <c r="D971" s="27"/>
      <c r="E971" s="27"/>
      <c r="F971" s="135"/>
      <c r="G971" s="27"/>
      <c r="H971" s="136"/>
      <c r="I971" s="136"/>
      <c r="J971" s="136"/>
      <c r="K971" s="136"/>
      <c r="L971" s="136"/>
      <c r="M971" s="136"/>
      <c r="N971" s="136"/>
      <c r="O971" s="136"/>
      <c r="P971" s="136"/>
      <c r="Q971" s="27"/>
      <c r="R971" s="136"/>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row>
    <row r="972" spans="1:44" ht="15.75" customHeight="1">
      <c r="A972" s="27"/>
      <c r="B972" s="27"/>
      <c r="C972" s="135"/>
      <c r="D972" s="27"/>
      <c r="E972" s="27"/>
      <c r="F972" s="135"/>
      <c r="G972" s="27"/>
      <c r="H972" s="136"/>
      <c r="I972" s="136"/>
      <c r="J972" s="136"/>
      <c r="K972" s="136"/>
      <c r="L972" s="136"/>
      <c r="M972" s="136"/>
      <c r="N972" s="136"/>
      <c r="O972" s="136"/>
      <c r="P972" s="136"/>
      <c r="Q972" s="27"/>
      <c r="R972" s="136"/>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row>
    <row r="973" spans="1:44" ht="15.75" customHeight="1">
      <c r="A973" s="27"/>
      <c r="B973" s="27"/>
      <c r="C973" s="135"/>
      <c r="D973" s="27"/>
      <c r="E973" s="27"/>
      <c r="F973" s="135"/>
      <c r="G973" s="27"/>
      <c r="H973" s="136"/>
      <c r="I973" s="136"/>
      <c r="J973" s="136"/>
      <c r="K973" s="136"/>
      <c r="L973" s="136"/>
      <c r="M973" s="136"/>
      <c r="N973" s="136"/>
      <c r="O973" s="136"/>
      <c r="P973" s="136"/>
      <c r="Q973" s="27"/>
      <c r="R973" s="136"/>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row>
    <row r="974" spans="1:44" ht="15.75" customHeight="1">
      <c r="A974" s="27"/>
      <c r="B974" s="27"/>
      <c r="C974" s="135"/>
      <c r="D974" s="27"/>
      <c r="E974" s="27"/>
      <c r="F974" s="135"/>
      <c r="G974" s="27"/>
      <c r="H974" s="136"/>
      <c r="I974" s="136"/>
      <c r="J974" s="136"/>
      <c r="K974" s="136"/>
      <c r="L974" s="136"/>
      <c r="M974" s="136"/>
      <c r="N974" s="136"/>
      <c r="O974" s="136"/>
      <c r="P974" s="136"/>
      <c r="Q974" s="27"/>
      <c r="R974" s="136"/>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row>
    <row r="975" spans="1:44" ht="15.75" customHeight="1">
      <c r="A975" s="27"/>
      <c r="B975" s="27"/>
      <c r="C975" s="135"/>
      <c r="D975" s="27"/>
      <c r="E975" s="27"/>
      <c r="F975" s="135"/>
      <c r="G975" s="27"/>
      <c r="H975" s="136"/>
      <c r="I975" s="136"/>
      <c r="J975" s="136"/>
      <c r="K975" s="136"/>
      <c r="L975" s="136"/>
      <c r="M975" s="136"/>
      <c r="N975" s="136"/>
      <c r="O975" s="136"/>
      <c r="P975" s="136"/>
      <c r="Q975" s="27"/>
      <c r="R975" s="136"/>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row>
    <row r="976" spans="1:44" ht="15.75" customHeight="1">
      <c r="A976" s="27"/>
      <c r="B976" s="27"/>
      <c r="C976" s="135"/>
      <c r="D976" s="27"/>
      <c r="E976" s="27"/>
      <c r="F976" s="135"/>
      <c r="G976" s="27"/>
      <c r="H976" s="136"/>
      <c r="I976" s="136"/>
      <c r="J976" s="136"/>
      <c r="K976" s="136"/>
      <c r="L976" s="136"/>
      <c r="M976" s="136"/>
      <c r="N976" s="136"/>
      <c r="O976" s="136"/>
      <c r="P976" s="136"/>
      <c r="Q976" s="27"/>
      <c r="R976" s="136"/>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row>
    <row r="977" spans="1:44" ht="15.75" customHeight="1">
      <c r="A977" s="27"/>
      <c r="B977" s="27"/>
      <c r="C977" s="135"/>
      <c r="D977" s="27"/>
      <c r="E977" s="27"/>
      <c r="F977" s="135"/>
      <c r="G977" s="27"/>
      <c r="H977" s="136"/>
      <c r="I977" s="136"/>
      <c r="J977" s="136"/>
      <c r="K977" s="136"/>
      <c r="L977" s="136"/>
      <c r="M977" s="136"/>
      <c r="N977" s="136"/>
      <c r="O977" s="136"/>
      <c r="P977" s="136"/>
      <c r="Q977" s="27"/>
      <c r="R977" s="136"/>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row>
    <row r="978" spans="1:44" ht="15.75" customHeight="1">
      <c r="A978" s="27"/>
      <c r="B978" s="27"/>
      <c r="C978" s="135"/>
      <c r="D978" s="27"/>
      <c r="E978" s="27"/>
      <c r="F978" s="135"/>
      <c r="G978" s="27"/>
      <c r="H978" s="136"/>
      <c r="I978" s="136"/>
      <c r="J978" s="136"/>
      <c r="K978" s="136"/>
      <c r="L978" s="136"/>
      <c r="M978" s="136"/>
      <c r="N978" s="136"/>
      <c r="O978" s="136"/>
      <c r="P978" s="136"/>
      <c r="Q978" s="27"/>
      <c r="R978" s="136"/>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row>
    <row r="979" spans="1:44" ht="15.75" customHeight="1">
      <c r="A979" s="27"/>
      <c r="B979" s="27"/>
      <c r="C979" s="135"/>
      <c r="D979" s="27"/>
      <c r="E979" s="27"/>
      <c r="F979" s="135"/>
      <c r="G979" s="27"/>
      <c r="H979" s="136"/>
      <c r="I979" s="136"/>
      <c r="J979" s="136"/>
      <c r="K979" s="136"/>
      <c r="L979" s="136"/>
      <c r="M979" s="136"/>
      <c r="N979" s="136"/>
      <c r="O979" s="136"/>
      <c r="P979" s="136"/>
      <c r="Q979" s="27"/>
      <c r="R979" s="136"/>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row>
    <row r="980" spans="1:44" ht="15.75" customHeight="1">
      <c r="A980" s="27"/>
      <c r="B980" s="27"/>
      <c r="C980" s="135"/>
      <c r="D980" s="27"/>
      <c r="E980" s="27"/>
      <c r="F980" s="135"/>
      <c r="G980" s="27"/>
      <c r="H980" s="136"/>
      <c r="I980" s="136"/>
      <c r="J980" s="136"/>
      <c r="K980" s="136"/>
      <c r="L980" s="136"/>
      <c r="M980" s="136"/>
      <c r="N980" s="136"/>
      <c r="O980" s="136"/>
      <c r="P980" s="136"/>
      <c r="Q980" s="27"/>
      <c r="R980" s="136"/>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row>
    <row r="981" spans="1:44" ht="15.75" customHeight="1">
      <c r="A981" s="27"/>
      <c r="B981" s="27"/>
      <c r="C981" s="135"/>
      <c r="D981" s="27"/>
      <c r="E981" s="27"/>
      <c r="F981" s="135"/>
      <c r="G981" s="27"/>
      <c r="H981" s="136"/>
      <c r="I981" s="136"/>
      <c r="J981" s="136"/>
      <c r="K981" s="136"/>
      <c r="L981" s="136"/>
      <c r="M981" s="136"/>
      <c r="N981" s="136"/>
      <c r="O981" s="136"/>
      <c r="P981" s="136"/>
      <c r="Q981" s="27"/>
      <c r="R981" s="136"/>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row>
    <row r="982" spans="1:44" ht="15.75" customHeight="1">
      <c r="A982" s="27"/>
      <c r="B982" s="27"/>
      <c r="C982" s="135"/>
      <c r="D982" s="27"/>
      <c r="E982" s="27"/>
      <c r="F982" s="135"/>
      <c r="G982" s="27"/>
      <c r="H982" s="136"/>
      <c r="I982" s="136"/>
      <c r="J982" s="136"/>
      <c r="K982" s="136"/>
      <c r="L982" s="136"/>
      <c r="M982" s="136"/>
      <c r="N982" s="136"/>
      <c r="O982" s="136"/>
      <c r="P982" s="136"/>
      <c r="Q982" s="27"/>
      <c r="R982" s="136"/>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row>
    <row r="983" spans="1:44" ht="15.75" customHeight="1">
      <c r="A983" s="27"/>
      <c r="B983" s="27"/>
      <c r="C983" s="135"/>
      <c r="D983" s="27"/>
      <c r="E983" s="27"/>
      <c r="F983" s="135"/>
      <c r="G983" s="27"/>
      <c r="H983" s="136"/>
      <c r="I983" s="136"/>
      <c r="J983" s="136"/>
      <c r="K983" s="136"/>
      <c r="L983" s="136"/>
      <c r="M983" s="136"/>
      <c r="N983" s="136"/>
      <c r="O983" s="136"/>
      <c r="P983" s="136"/>
      <c r="Q983" s="27"/>
      <c r="R983" s="136"/>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row>
    <row r="984" spans="1:44" ht="15.75" customHeight="1">
      <c r="A984" s="27"/>
      <c r="B984" s="27"/>
      <c r="C984" s="135"/>
      <c r="D984" s="27"/>
      <c r="E984" s="27"/>
      <c r="F984" s="135"/>
      <c r="G984" s="27"/>
      <c r="H984" s="136"/>
      <c r="I984" s="136"/>
      <c r="J984" s="136"/>
      <c r="K984" s="136"/>
      <c r="L984" s="136"/>
      <c r="M984" s="136"/>
      <c r="N984" s="136"/>
      <c r="O984" s="136"/>
      <c r="P984" s="136"/>
      <c r="Q984" s="27"/>
      <c r="R984" s="136"/>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row>
    <row r="985" spans="1:44" ht="15.75" customHeight="1">
      <c r="A985" s="27"/>
      <c r="B985" s="27"/>
      <c r="C985" s="135"/>
      <c r="D985" s="27"/>
      <c r="E985" s="27"/>
      <c r="F985" s="135"/>
      <c r="G985" s="27"/>
      <c r="H985" s="136"/>
      <c r="I985" s="136"/>
      <c r="J985" s="136"/>
      <c r="K985" s="136"/>
      <c r="L985" s="136"/>
      <c r="M985" s="136"/>
      <c r="N985" s="136"/>
      <c r="O985" s="136"/>
      <c r="P985" s="136"/>
      <c r="Q985" s="27"/>
      <c r="R985" s="136"/>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row>
    <row r="986" spans="1:44" ht="15.75" customHeight="1">
      <c r="A986" s="27"/>
      <c r="B986" s="27"/>
      <c r="C986" s="135"/>
      <c r="D986" s="27"/>
      <c r="E986" s="27"/>
      <c r="F986" s="135"/>
      <c r="G986" s="27"/>
      <c r="H986" s="136"/>
      <c r="I986" s="136"/>
      <c r="J986" s="136"/>
      <c r="K986" s="136"/>
      <c r="L986" s="136"/>
      <c r="M986" s="136"/>
      <c r="N986" s="136"/>
      <c r="O986" s="136"/>
      <c r="P986" s="136"/>
      <c r="Q986" s="27"/>
      <c r="R986" s="136"/>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row>
    <row r="987" spans="1:44" ht="15.75" customHeight="1">
      <c r="A987" s="27"/>
      <c r="B987" s="27"/>
      <c r="C987" s="135"/>
      <c r="D987" s="27"/>
      <c r="E987" s="27"/>
      <c r="F987" s="135"/>
      <c r="G987" s="27"/>
      <c r="H987" s="136"/>
      <c r="I987" s="136"/>
      <c r="J987" s="136"/>
      <c r="K987" s="136"/>
      <c r="L987" s="136"/>
      <c r="M987" s="136"/>
      <c r="N987" s="136"/>
      <c r="O987" s="136"/>
      <c r="P987" s="136"/>
      <c r="Q987" s="27"/>
      <c r="R987" s="136"/>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row>
    <row r="988" spans="1:44" ht="15.75" customHeight="1">
      <c r="A988" s="27"/>
      <c r="B988" s="27"/>
      <c r="C988" s="135"/>
      <c r="D988" s="27"/>
      <c r="E988" s="27"/>
      <c r="F988" s="135"/>
      <c r="G988" s="27"/>
      <c r="H988" s="136"/>
      <c r="I988" s="136"/>
      <c r="J988" s="136"/>
      <c r="K988" s="136"/>
      <c r="L988" s="136"/>
      <c r="M988" s="136"/>
      <c r="N988" s="136"/>
      <c r="O988" s="136"/>
      <c r="P988" s="136"/>
      <c r="Q988" s="27"/>
      <c r="R988" s="136"/>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row>
    <row r="989" spans="1:44" ht="15.75" customHeight="1">
      <c r="A989" s="27"/>
      <c r="B989" s="27"/>
      <c r="C989" s="135"/>
      <c r="D989" s="27"/>
      <c r="E989" s="27"/>
      <c r="F989" s="135"/>
      <c r="G989" s="27"/>
      <c r="H989" s="136"/>
      <c r="I989" s="136"/>
      <c r="J989" s="136"/>
      <c r="K989" s="136"/>
      <c r="L989" s="136"/>
      <c r="M989" s="136"/>
      <c r="N989" s="136"/>
      <c r="O989" s="136"/>
      <c r="P989" s="136"/>
      <c r="Q989" s="27"/>
      <c r="R989" s="136"/>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row>
    <row r="990" spans="1:44" ht="15.75" customHeight="1">
      <c r="A990" s="27"/>
      <c r="B990" s="27"/>
      <c r="C990" s="135"/>
      <c r="D990" s="27"/>
      <c r="E990" s="27"/>
      <c r="F990" s="135"/>
      <c r="G990" s="27"/>
      <c r="H990" s="136"/>
      <c r="I990" s="136"/>
      <c r="J990" s="136"/>
      <c r="K990" s="136"/>
      <c r="L990" s="136"/>
      <c r="M990" s="136"/>
      <c r="N990" s="136"/>
      <c r="O990" s="136"/>
      <c r="P990" s="136"/>
      <c r="Q990" s="27"/>
      <c r="R990" s="136"/>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row>
    <row r="991" spans="1:44" ht="15.75" customHeight="1">
      <c r="A991" s="27"/>
      <c r="B991" s="27"/>
      <c r="C991" s="135"/>
      <c r="D991" s="27"/>
      <c r="E991" s="27"/>
      <c r="F991" s="135"/>
      <c r="G991" s="27"/>
      <c r="H991" s="136"/>
      <c r="I991" s="136"/>
      <c r="J991" s="136"/>
      <c r="K991" s="136"/>
      <c r="L991" s="136"/>
      <c r="M991" s="136"/>
      <c r="N991" s="136"/>
      <c r="O991" s="136"/>
      <c r="P991" s="136"/>
      <c r="Q991" s="27"/>
      <c r="R991" s="136"/>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row>
    <row r="992" spans="1:44" ht="15.75" customHeight="1">
      <c r="A992" s="27"/>
      <c r="B992" s="27"/>
      <c r="C992" s="135"/>
      <c r="D992" s="27"/>
      <c r="E992" s="27"/>
      <c r="F992" s="135"/>
      <c r="G992" s="27"/>
      <c r="H992" s="136"/>
      <c r="I992" s="136"/>
      <c r="J992" s="136"/>
      <c r="K992" s="136"/>
      <c r="L992" s="136"/>
      <c r="M992" s="136"/>
      <c r="N992" s="136"/>
      <c r="O992" s="136"/>
      <c r="P992" s="136"/>
      <c r="Q992" s="27"/>
      <c r="R992" s="136"/>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row>
    <row r="993" spans="1:44" ht="15.75" customHeight="1">
      <c r="A993" s="27"/>
      <c r="B993" s="27"/>
      <c r="C993" s="135"/>
      <c r="D993" s="27"/>
      <c r="E993" s="27"/>
      <c r="F993" s="135"/>
      <c r="G993" s="27"/>
      <c r="H993" s="136"/>
      <c r="I993" s="136"/>
      <c r="J993" s="136"/>
      <c r="K993" s="136"/>
      <c r="L993" s="136"/>
      <c r="M993" s="136"/>
      <c r="N993" s="136"/>
      <c r="O993" s="136"/>
      <c r="P993" s="136"/>
      <c r="Q993" s="27"/>
      <c r="R993" s="136"/>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row>
    <row r="994" spans="1:44" ht="15.75" customHeight="1">
      <c r="A994" s="27"/>
      <c r="B994" s="27"/>
      <c r="C994" s="135"/>
      <c r="D994" s="27"/>
      <c r="E994" s="27"/>
      <c r="F994" s="135"/>
      <c r="G994" s="27"/>
      <c r="H994" s="136"/>
      <c r="I994" s="136"/>
      <c r="J994" s="136"/>
      <c r="K994" s="136"/>
      <c r="L994" s="136"/>
      <c r="M994" s="136"/>
      <c r="N994" s="136"/>
      <c r="O994" s="136"/>
      <c r="P994" s="136"/>
      <c r="Q994" s="27"/>
      <c r="R994" s="136"/>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row>
    <row r="995" spans="1:44" ht="15.75" customHeight="1">
      <c r="A995" s="27"/>
      <c r="B995" s="27"/>
      <c r="C995" s="135"/>
      <c r="D995" s="27"/>
      <c r="E995" s="27"/>
      <c r="F995" s="135"/>
      <c r="G995" s="27"/>
      <c r="H995" s="136"/>
      <c r="I995" s="136"/>
      <c r="J995" s="136"/>
      <c r="K995" s="136"/>
      <c r="L995" s="136"/>
      <c r="M995" s="136"/>
      <c r="N995" s="136"/>
      <c r="O995" s="136"/>
      <c r="P995" s="136"/>
      <c r="Q995" s="27"/>
      <c r="R995" s="136"/>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row>
    <row r="996" spans="1:44" ht="15.75" customHeight="1">
      <c r="A996" s="27"/>
      <c r="B996" s="27"/>
      <c r="C996" s="135"/>
      <c r="D996" s="27"/>
      <c r="E996" s="27"/>
      <c r="F996" s="135"/>
      <c r="G996" s="27"/>
      <c r="H996" s="136"/>
      <c r="I996" s="136"/>
      <c r="J996" s="136"/>
      <c r="K996" s="136"/>
      <c r="L996" s="136"/>
      <c r="M996" s="136"/>
      <c r="N996" s="136"/>
      <c r="O996" s="136"/>
      <c r="P996" s="136"/>
      <c r="Q996" s="27"/>
      <c r="R996" s="136"/>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row>
    <row r="997" spans="1:44" ht="15.75" customHeight="1">
      <c r="A997" s="27"/>
      <c r="B997" s="27"/>
      <c r="C997" s="135"/>
      <c r="D997" s="27"/>
      <c r="E997" s="27"/>
      <c r="F997" s="135"/>
      <c r="G997" s="27"/>
      <c r="H997" s="136"/>
      <c r="I997" s="136"/>
      <c r="J997" s="136"/>
      <c r="K997" s="136"/>
      <c r="L997" s="136"/>
      <c r="M997" s="136"/>
      <c r="N997" s="136"/>
      <c r="O997" s="136"/>
      <c r="P997" s="136"/>
      <c r="Q997" s="27"/>
      <c r="R997" s="136"/>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row>
    <row r="998" spans="1:44" ht="15.75" customHeight="1">
      <c r="A998" s="27"/>
      <c r="B998" s="27"/>
      <c r="C998" s="135"/>
      <c r="D998" s="27"/>
      <c r="E998" s="27"/>
      <c r="F998" s="135"/>
      <c r="G998" s="27"/>
      <c r="H998" s="136"/>
      <c r="I998" s="136"/>
      <c r="J998" s="136"/>
      <c r="K998" s="136"/>
      <c r="L998" s="136"/>
      <c r="M998" s="136"/>
      <c r="N998" s="136"/>
      <c r="O998" s="136"/>
      <c r="P998" s="136"/>
      <c r="Q998" s="27"/>
      <c r="R998" s="136"/>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row>
    <row r="999" spans="1:44" ht="15.75" customHeight="1">
      <c r="A999" s="27"/>
      <c r="B999" s="27"/>
      <c r="C999" s="135"/>
      <c r="D999" s="27"/>
      <c r="E999" s="27"/>
      <c r="F999" s="135"/>
      <c r="G999" s="27"/>
      <c r="H999" s="136"/>
      <c r="I999" s="136"/>
      <c r="J999" s="136"/>
      <c r="K999" s="136"/>
      <c r="L999" s="136"/>
      <c r="M999" s="136"/>
      <c r="N999" s="136"/>
      <c r="O999" s="136"/>
      <c r="P999" s="136"/>
      <c r="Q999" s="27"/>
      <c r="R999" s="136"/>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row>
    <row r="1000" spans="1:44" ht="15.75" customHeight="1">
      <c r="A1000" s="27"/>
      <c r="B1000" s="27"/>
      <c r="C1000" s="135"/>
      <c r="D1000" s="27"/>
      <c r="E1000" s="27"/>
      <c r="F1000" s="135"/>
      <c r="G1000" s="27"/>
      <c r="H1000" s="136"/>
      <c r="I1000" s="136"/>
      <c r="J1000" s="136"/>
      <c r="K1000" s="136"/>
      <c r="L1000" s="136"/>
      <c r="M1000" s="136"/>
      <c r="N1000" s="136"/>
      <c r="O1000" s="136"/>
      <c r="P1000" s="136"/>
      <c r="Q1000" s="27"/>
      <c r="R1000" s="136"/>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row>
    <row r="1001" spans="1:44" ht="15.75" customHeight="1">
      <c r="A1001" s="27"/>
      <c r="B1001" s="27"/>
      <c r="C1001" s="135"/>
      <c r="D1001" s="27"/>
      <c r="E1001" s="27"/>
      <c r="F1001" s="135"/>
      <c r="G1001" s="27"/>
      <c r="H1001" s="136"/>
      <c r="I1001" s="136"/>
      <c r="J1001" s="136"/>
      <c r="K1001" s="136"/>
      <c r="L1001" s="136"/>
      <c r="M1001" s="136"/>
      <c r="N1001" s="136"/>
      <c r="O1001" s="136"/>
      <c r="P1001" s="136"/>
      <c r="Q1001" s="27"/>
      <c r="R1001" s="136"/>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row>
    <row r="1002" spans="1:44" ht="15.75" customHeight="1">
      <c r="A1002" s="27"/>
      <c r="B1002" s="27"/>
      <c r="C1002" s="135"/>
      <c r="D1002" s="27"/>
      <c r="E1002" s="27"/>
      <c r="F1002" s="135"/>
      <c r="G1002" s="27"/>
      <c r="H1002" s="136"/>
      <c r="I1002" s="136"/>
      <c r="J1002" s="136"/>
      <c r="K1002" s="136"/>
      <c r="L1002" s="136"/>
      <c r="M1002" s="136"/>
      <c r="N1002" s="136"/>
      <c r="O1002" s="136"/>
      <c r="P1002" s="136"/>
      <c r="Q1002" s="27"/>
      <c r="R1002" s="136"/>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row>
    <row r="1003" spans="1:44" ht="15.75" customHeight="1">
      <c r="A1003" s="27"/>
      <c r="B1003" s="27"/>
      <c r="C1003" s="135"/>
      <c r="D1003" s="27"/>
      <c r="E1003" s="27"/>
      <c r="F1003" s="135"/>
      <c r="G1003" s="27"/>
      <c r="H1003" s="136"/>
      <c r="I1003" s="136"/>
      <c r="J1003" s="136"/>
      <c r="K1003" s="136"/>
      <c r="L1003" s="136"/>
      <c r="M1003" s="136"/>
      <c r="N1003" s="136"/>
      <c r="O1003" s="136"/>
      <c r="P1003" s="136"/>
      <c r="Q1003" s="27"/>
      <c r="R1003" s="136"/>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row>
    <row r="1004" spans="1:44" ht="15.75" customHeight="1">
      <c r="A1004" s="27"/>
      <c r="B1004" s="27"/>
      <c r="C1004" s="135"/>
      <c r="D1004" s="27"/>
      <c r="E1004" s="27"/>
      <c r="F1004" s="135"/>
      <c r="G1004" s="27"/>
      <c r="H1004" s="136"/>
      <c r="I1004" s="136"/>
      <c r="J1004" s="136"/>
      <c r="K1004" s="136"/>
      <c r="L1004" s="136"/>
      <c r="M1004" s="136"/>
      <c r="N1004" s="136"/>
      <c r="O1004" s="136"/>
      <c r="P1004" s="136"/>
      <c r="Q1004" s="27"/>
      <c r="R1004" s="136"/>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row>
    <row r="1005" spans="1:44" ht="15.75" customHeight="1">
      <c r="A1005" s="27"/>
      <c r="B1005" s="27"/>
      <c r="C1005" s="135"/>
      <c r="D1005" s="27"/>
      <c r="E1005" s="27"/>
      <c r="F1005" s="135"/>
      <c r="G1005" s="27"/>
      <c r="H1005" s="136"/>
      <c r="I1005" s="136"/>
      <c r="J1005" s="136"/>
      <c r="K1005" s="136"/>
      <c r="L1005" s="136"/>
      <c r="M1005" s="136"/>
      <c r="N1005" s="136"/>
      <c r="O1005" s="136"/>
      <c r="P1005" s="136"/>
      <c r="Q1005" s="27"/>
      <c r="R1005" s="136"/>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row>
    <row r="1006" spans="1:44" ht="15.75" customHeight="1">
      <c r="A1006" s="27"/>
      <c r="B1006" s="27"/>
      <c r="C1006" s="135"/>
      <c r="D1006" s="27"/>
      <c r="E1006" s="27"/>
      <c r="F1006" s="135"/>
      <c r="G1006" s="27"/>
      <c r="H1006" s="136"/>
      <c r="I1006" s="136"/>
      <c r="J1006" s="136"/>
      <c r="K1006" s="136"/>
      <c r="L1006" s="136"/>
      <c r="M1006" s="136"/>
      <c r="N1006" s="136"/>
      <c r="O1006" s="136"/>
      <c r="P1006" s="136"/>
      <c r="Q1006" s="27"/>
      <c r="R1006" s="136"/>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row>
    <row r="1007" spans="1:44" ht="15.75" customHeight="1">
      <c r="A1007" s="27"/>
      <c r="B1007" s="27"/>
      <c r="C1007" s="135"/>
      <c r="D1007" s="27"/>
      <c r="E1007" s="27"/>
      <c r="F1007" s="135"/>
      <c r="G1007" s="27"/>
      <c r="H1007" s="136"/>
      <c r="I1007" s="136"/>
      <c r="J1007" s="136"/>
      <c r="K1007" s="136"/>
      <c r="L1007" s="136"/>
      <c r="M1007" s="136"/>
      <c r="N1007" s="136"/>
      <c r="O1007" s="136"/>
      <c r="P1007" s="136"/>
      <c r="Q1007" s="27"/>
      <c r="R1007" s="136"/>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row>
    <row r="1008" spans="1:44" ht="15.75" customHeight="1">
      <c r="A1008" s="27"/>
      <c r="B1008" s="27"/>
      <c r="C1008" s="135"/>
      <c r="D1008" s="27"/>
      <c r="E1008" s="27"/>
      <c r="F1008" s="135"/>
      <c r="G1008" s="27"/>
      <c r="H1008" s="136"/>
      <c r="I1008" s="136"/>
      <c r="J1008" s="136"/>
      <c r="K1008" s="136"/>
      <c r="L1008" s="136"/>
      <c r="M1008" s="136"/>
      <c r="N1008" s="136"/>
      <c r="O1008" s="136"/>
      <c r="P1008" s="136"/>
      <c r="Q1008" s="27"/>
      <c r="R1008" s="136"/>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row>
    <row r="1009" spans="1:44" ht="15.75" customHeight="1">
      <c r="A1009" s="27"/>
      <c r="B1009" s="27"/>
      <c r="C1009" s="135"/>
      <c r="D1009" s="27"/>
      <c r="E1009" s="27"/>
      <c r="F1009" s="135"/>
      <c r="G1009" s="27"/>
      <c r="H1009" s="136"/>
      <c r="I1009" s="136"/>
      <c r="J1009" s="136"/>
      <c r="K1009" s="136"/>
      <c r="L1009" s="136"/>
      <c r="M1009" s="136"/>
      <c r="N1009" s="136"/>
      <c r="O1009" s="136"/>
      <c r="P1009" s="136"/>
      <c r="Q1009" s="27"/>
      <c r="R1009" s="136"/>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row>
    <row r="1010" spans="1:44" ht="15.75" customHeight="1">
      <c r="A1010" s="27"/>
      <c r="B1010" s="27"/>
      <c r="C1010" s="135"/>
      <c r="D1010" s="27"/>
      <c r="E1010" s="27"/>
      <c r="F1010" s="135"/>
      <c r="G1010" s="27"/>
      <c r="H1010" s="136"/>
      <c r="I1010" s="136"/>
      <c r="J1010" s="136"/>
      <c r="K1010" s="136"/>
      <c r="L1010" s="136"/>
      <c r="M1010" s="136"/>
      <c r="N1010" s="136"/>
      <c r="O1010" s="136"/>
      <c r="P1010" s="136"/>
      <c r="Q1010" s="27"/>
      <c r="R1010" s="136"/>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row>
    <row r="1011" spans="1:44" ht="15.75" customHeight="1">
      <c r="A1011" s="27"/>
      <c r="B1011" s="27"/>
      <c r="C1011" s="135"/>
      <c r="D1011" s="27"/>
      <c r="E1011" s="27"/>
      <c r="F1011" s="135"/>
      <c r="G1011" s="27"/>
      <c r="H1011" s="136"/>
      <c r="I1011" s="136"/>
      <c r="J1011" s="136"/>
      <c r="K1011" s="136"/>
      <c r="L1011" s="136"/>
      <c r="M1011" s="136"/>
      <c r="N1011" s="136"/>
      <c r="O1011" s="136"/>
      <c r="P1011" s="136"/>
      <c r="Q1011" s="27"/>
      <c r="R1011" s="136"/>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row>
    <row r="1012" spans="1:44" ht="15.75" customHeight="1">
      <c r="A1012" s="27"/>
      <c r="B1012" s="27"/>
      <c r="C1012" s="135"/>
      <c r="D1012" s="27"/>
      <c r="E1012" s="27"/>
      <c r="F1012" s="135"/>
      <c r="G1012" s="27"/>
      <c r="H1012" s="136"/>
      <c r="I1012" s="136"/>
      <c r="J1012" s="136"/>
      <c r="K1012" s="136"/>
      <c r="L1012" s="136"/>
      <c r="M1012" s="136"/>
      <c r="N1012" s="136"/>
      <c r="O1012" s="136"/>
      <c r="P1012" s="136"/>
      <c r="Q1012" s="27"/>
      <c r="R1012" s="136"/>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row>
    <row r="1013" spans="1:44" ht="15.75" customHeight="1">
      <c r="A1013" s="27"/>
      <c r="B1013" s="27"/>
      <c r="C1013" s="135"/>
      <c r="D1013" s="27"/>
      <c r="E1013" s="27"/>
      <c r="F1013" s="135"/>
      <c r="G1013" s="27"/>
      <c r="H1013" s="136"/>
      <c r="I1013" s="136"/>
      <c r="J1013" s="136"/>
      <c r="K1013" s="136"/>
      <c r="L1013" s="136"/>
      <c r="M1013" s="136"/>
      <c r="N1013" s="136"/>
      <c r="O1013" s="136"/>
      <c r="P1013" s="136"/>
      <c r="Q1013" s="27"/>
      <c r="R1013" s="136"/>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row>
    <row r="1014" spans="1:44" ht="15.75" customHeight="1">
      <c r="A1014" s="27"/>
      <c r="B1014" s="27"/>
      <c r="C1014" s="135"/>
      <c r="D1014" s="27"/>
      <c r="E1014" s="27"/>
      <c r="F1014" s="135"/>
      <c r="G1014" s="27"/>
      <c r="H1014" s="136"/>
      <c r="I1014" s="136"/>
      <c r="J1014" s="136"/>
      <c r="K1014" s="136"/>
      <c r="L1014" s="136"/>
      <c r="M1014" s="136"/>
      <c r="N1014" s="136"/>
      <c r="O1014" s="136"/>
      <c r="P1014" s="136"/>
      <c r="Q1014" s="27"/>
      <c r="R1014" s="136"/>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row>
    <row r="1015" spans="1:44" ht="15.75" customHeight="1">
      <c r="A1015" s="27"/>
      <c r="B1015" s="27"/>
      <c r="C1015" s="135"/>
      <c r="D1015" s="27"/>
      <c r="E1015" s="27"/>
      <c r="F1015" s="135"/>
      <c r="G1015" s="27"/>
      <c r="H1015" s="136"/>
      <c r="I1015" s="136"/>
      <c r="J1015" s="136"/>
      <c r="K1015" s="136"/>
      <c r="L1015" s="136"/>
      <c r="M1015" s="136"/>
      <c r="N1015" s="136"/>
      <c r="O1015" s="136"/>
      <c r="P1015" s="136"/>
      <c r="Q1015" s="27"/>
      <c r="R1015" s="136"/>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row>
    <row r="1016" spans="1:44" ht="15.75" customHeight="1">
      <c r="A1016" s="27"/>
      <c r="B1016" s="27"/>
      <c r="C1016" s="135"/>
      <c r="D1016" s="27"/>
      <c r="E1016" s="27"/>
      <c r="F1016" s="135"/>
      <c r="G1016" s="27"/>
      <c r="H1016" s="136"/>
      <c r="I1016" s="136"/>
      <c r="J1016" s="136"/>
      <c r="K1016" s="136"/>
      <c r="L1016" s="136"/>
      <c r="M1016" s="136"/>
      <c r="N1016" s="136"/>
      <c r="O1016" s="136"/>
      <c r="P1016" s="136"/>
      <c r="Q1016" s="27"/>
      <c r="R1016" s="136"/>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row>
    <row r="1017" spans="1:44" ht="15.75" customHeight="1">
      <c r="A1017" s="27"/>
      <c r="B1017" s="27"/>
      <c r="C1017" s="135"/>
      <c r="D1017" s="27"/>
      <c r="E1017" s="27"/>
      <c r="F1017" s="135"/>
      <c r="G1017" s="27"/>
      <c r="H1017" s="136"/>
      <c r="I1017" s="136"/>
      <c r="J1017" s="136"/>
      <c r="K1017" s="136"/>
      <c r="L1017" s="136"/>
      <c r="M1017" s="136"/>
      <c r="N1017" s="136"/>
      <c r="O1017" s="136"/>
      <c r="P1017" s="136"/>
      <c r="Q1017" s="27"/>
      <c r="R1017" s="136"/>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row>
    <row r="1018" spans="1:44" ht="15.75" customHeight="1">
      <c r="A1018" s="27"/>
      <c r="B1018" s="27"/>
      <c r="C1018" s="135"/>
      <c r="D1018" s="27"/>
      <c r="E1018" s="27"/>
      <c r="F1018" s="135"/>
      <c r="G1018" s="27"/>
      <c r="H1018" s="136"/>
      <c r="I1018" s="136"/>
      <c r="J1018" s="136"/>
      <c r="K1018" s="136"/>
      <c r="L1018" s="136"/>
      <c r="M1018" s="136"/>
      <c r="N1018" s="136"/>
      <c r="O1018" s="136"/>
      <c r="P1018" s="136"/>
      <c r="Q1018" s="27"/>
      <c r="R1018" s="136"/>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row>
    <row r="1019" spans="1:44" ht="15.75" customHeight="1">
      <c r="A1019" s="27"/>
      <c r="B1019" s="27"/>
      <c r="C1019" s="135"/>
      <c r="D1019" s="27"/>
      <c r="E1019" s="27"/>
      <c r="F1019" s="135"/>
      <c r="G1019" s="27"/>
      <c r="H1019" s="136"/>
      <c r="I1019" s="136"/>
      <c r="J1019" s="136"/>
      <c r="K1019" s="136"/>
      <c r="L1019" s="136"/>
      <c r="M1019" s="136"/>
      <c r="N1019" s="136"/>
      <c r="O1019" s="136"/>
      <c r="P1019" s="136"/>
      <c r="Q1019" s="27"/>
      <c r="R1019" s="136"/>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row>
    <row r="1020" spans="1:44" ht="15.75" customHeight="1">
      <c r="A1020" s="27"/>
      <c r="B1020" s="27"/>
      <c r="C1020" s="135"/>
      <c r="D1020" s="27"/>
      <c r="E1020" s="27"/>
      <c r="F1020" s="135"/>
      <c r="G1020" s="27"/>
      <c r="H1020" s="136"/>
      <c r="I1020" s="136"/>
      <c r="J1020" s="136"/>
      <c r="K1020" s="136"/>
      <c r="L1020" s="136"/>
      <c r="M1020" s="136"/>
      <c r="N1020" s="136"/>
      <c r="O1020" s="136"/>
      <c r="P1020" s="136"/>
      <c r="Q1020" s="27"/>
      <c r="R1020" s="136"/>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row>
    <row r="1021" spans="1:44" ht="15.75" customHeight="1">
      <c r="A1021" s="27"/>
      <c r="B1021" s="27"/>
      <c r="C1021" s="135"/>
      <c r="D1021" s="27"/>
      <c r="E1021" s="27"/>
      <c r="F1021" s="135"/>
      <c r="G1021" s="27"/>
      <c r="H1021" s="136"/>
      <c r="I1021" s="136"/>
      <c r="J1021" s="136"/>
      <c r="K1021" s="136"/>
      <c r="L1021" s="136"/>
      <c r="M1021" s="136"/>
      <c r="N1021" s="136"/>
      <c r="O1021" s="136"/>
      <c r="P1021" s="136"/>
      <c r="Q1021" s="27"/>
      <c r="R1021" s="136"/>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row>
    <row r="1022" spans="1:44" ht="15.75" customHeight="1">
      <c r="A1022" s="27"/>
      <c r="B1022" s="27"/>
      <c r="C1022" s="135"/>
      <c r="D1022" s="27"/>
      <c r="E1022" s="27"/>
      <c r="F1022" s="135"/>
      <c r="G1022" s="27"/>
      <c r="H1022" s="136"/>
      <c r="I1022" s="136"/>
      <c r="J1022" s="136"/>
      <c r="K1022" s="136"/>
      <c r="L1022" s="136"/>
      <c r="M1022" s="136"/>
      <c r="N1022" s="136"/>
      <c r="O1022" s="136"/>
      <c r="P1022" s="136"/>
      <c r="Q1022" s="27"/>
      <c r="R1022" s="136"/>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row>
    <row r="1023" spans="1:44" ht="15.75" customHeight="1">
      <c r="A1023" s="27"/>
      <c r="B1023" s="27"/>
      <c r="C1023" s="135"/>
      <c r="D1023" s="27"/>
      <c r="E1023" s="27"/>
      <c r="F1023" s="135"/>
      <c r="G1023" s="27"/>
      <c r="H1023" s="136"/>
      <c r="I1023" s="136"/>
      <c r="J1023" s="136"/>
      <c r="K1023" s="136"/>
      <c r="L1023" s="136"/>
      <c r="M1023" s="136"/>
      <c r="N1023" s="136"/>
      <c r="O1023" s="136"/>
      <c r="P1023" s="136"/>
      <c r="Q1023" s="27"/>
      <c r="R1023" s="136"/>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row>
    <row r="1024" spans="1:44" ht="15.75" customHeight="1">
      <c r="A1024" s="27"/>
      <c r="B1024" s="27"/>
      <c r="C1024" s="135"/>
      <c r="D1024" s="27"/>
      <c r="E1024" s="27"/>
      <c r="F1024" s="135"/>
      <c r="G1024" s="27"/>
      <c r="H1024" s="136"/>
      <c r="I1024" s="136"/>
      <c r="J1024" s="136"/>
      <c r="K1024" s="136"/>
      <c r="L1024" s="136"/>
      <c r="M1024" s="136"/>
      <c r="N1024" s="136"/>
      <c r="O1024" s="136"/>
      <c r="P1024" s="136"/>
      <c r="Q1024" s="27"/>
      <c r="R1024" s="136"/>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row>
    <row r="1025" spans="1:44" ht="15.75" customHeight="1">
      <c r="A1025" s="27"/>
      <c r="B1025" s="27"/>
      <c r="C1025" s="135"/>
      <c r="D1025" s="27"/>
      <c r="E1025" s="27"/>
      <c r="F1025" s="135"/>
      <c r="G1025" s="27"/>
      <c r="H1025" s="136"/>
      <c r="I1025" s="136"/>
      <c r="J1025" s="136"/>
      <c r="K1025" s="136"/>
      <c r="L1025" s="136"/>
      <c r="M1025" s="136"/>
      <c r="N1025" s="136"/>
      <c r="O1025" s="136"/>
      <c r="P1025" s="136"/>
      <c r="Q1025" s="27"/>
      <c r="R1025" s="136"/>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row>
    <row r="1026" spans="1:44" ht="15.75" customHeight="1">
      <c r="A1026" s="27"/>
      <c r="B1026" s="27"/>
      <c r="C1026" s="135"/>
      <c r="D1026" s="27"/>
      <c r="E1026" s="27"/>
      <c r="F1026" s="135"/>
      <c r="G1026" s="27"/>
      <c r="H1026" s="136"/>
      <c r="I1026" s="136"/>
      <c r="J1026" s="136"/>
      <c r="K1026" s="136"/>
      <c r="L1026" s="136"/>
      <c r="M1026" s="136"/>
      <c r="N1026" s="136"/>
      <c r="O1026" s="136"/>
      <c r="P1026" s="136"/>
      <c r="Q1026" s="27"/>
      <c r="R1026" s="136"/>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row>
    <row r="1027" spans="1:44" ht="15.75" customHeight="1">
      <c r="A1027" s="27"/>
      <c r="B1027" s="27"/>
      <c r="C1027" s="135"/>
      <c r="D1027" s="27"/>
      <c r="E1027" s="27"/>
      <c r="F1027" s="135"/>
      <c r="G1027" s="27"/>
      <c r="H1027" s="136"/>
      <c r="I1027" s="136"/>
      <c r="J1027" s="136"/>
      <c r="K1027" s="136"/>
      <c r="L1027" s="136"/>
      <c r="M1027" s="136"/>
      <c r="N1027" s="136"/>
      <c r="O1027" s="136"/>
      <c r="P1027" s="136"/>
      <c r="Q1027" s="27"/>
      <c r="R1027" s="136"/>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row>
    <row r="1028" spans="1:44" ht="15.75" customHeight="1">
      <c r="A1028" s="27"/>
      <c r="B1028" s="27"/>
      <c r="C1028" s="135"/>
      <c r="D1028" s="27"/>
      <c r="E1028" s="27"/>
      <c r="F1028" s="135"/>
      <c r="G1028" s="27"/>
      <c r="H1028" s="136"/>
      <c r="I1028" s="136"/>
      <c r="J1028" s="136"/>
      <c r="K1028" s="136"/>
      <c r="L1028" s="136"/>
      <c r="M1028" s="136"/>
      <c r="N1028" s="136"/>
      <c r="O1028" s="136"/>
      <c r="P1028" s="136"/>
      <c r="Q1028" s="27"/>
      <c r="R1028" s="136"/>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row>
    <row r="1029" spans="1:44" ht="15.75" customHeight="1">
      <c r="A1029" s="27"/>
      <c r="B1029" s="27"/>
      <c r="C1029" s="135"/>
      <c r="D1029" s="27"/>
      <c r="E1029" s="27"/>
      <c r="F1029" s="135"/>
      <c r="G1029" s="27"/>
      <c r="H1029" s="136"/>
      <c r="I1029" s="136"/>
      <c r="J1029" s="136"/>
      <c r="K1029" s="136"/>
      <c r="L1029" s="136"/>
      <c r="M1029" s="136"/>
      <c r="N1029" s="136"/>
      <c r="O1029" s="136"/>
      <c r="P1029" s="136"/>
      <c r="Q1029" s="27"/>
      <c r="R1029" s="136"/>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row>
    <row r="1030" spans="1:44" ht="15.75" customHeight="1">
      <c r="A1030" s="27"/>
      <c r="B1030" s="27"/>
      <c r="C1030" s="135"/>
      <c r="D1030" s="27"/>
      <c r="E1030" s="27"/>
      <c r="F1030" s="135"/>
      <c r="G1030" s="27"/>
      <c r="H1030" s="136"/>
      <c r="I1030" s="136"/>
      <c r="J1030" s="136"/>
      <c r="K1030" s="136"/>
      <c r="L1030" s="136"/>
      <c r="M1030" s="136"/>
      <c r="N1030" s="136"/>
      <c r="O1030" s="136"/>
      <c r="P1030" s="136"/>
      <c r="Q1030" s="27"/>
      <c r="R1030" s="136"/>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row>
    <row r="1031" spans="1:44" ht="15.75" customHeight="1">
      <c r="A1031" s="27"/>
      <c r="B1031" s="27"/>
      <c r="C1031" s="135"/>
      <c r="D1031" s="27"/>
      <c r="E1031" s="27"/>
      <c r="F1031" s="135"/>
      <c r="G1031" s="27"/>
      <c r="H1031" s="136"/>
      <c r="I1031" s="136"/>
      <c r="J1031" s="136"/>
      <c r="K1031" s="136"/>
      <c r="L1031" s="136"/>
      <c r="M1031" s="136"/>
      <c r="N1031" s="136"/>
      <c r="O1031" s="136"/>
      <c r="P1031" s="136"/>
      <c r="Q1031" s="27"/>
      <c r="R1031" s="136"/>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row>
    <row r="1032" spans="1:44" ht="15.75" customHeight="1">
      <c r="A1032" s="27"/>
      <c r="B1032" s="27"/>
      <c r="C1032" s="135"/>
      <c r="D1032" s="27"/>
      <c r="E1032" s="27"/>
      <c r="F1032" s="135"/>
      <c r="G1032" s="27"/>
      <c r="H1032" s="136"/>
      <c r="I1032" s="136"/>
      <c r="J1032" s="136"/>
      <c r="K1032" s="136"/>
      <c r="L1032" s="136"/>
      <c r="M1032" s="136"/>
      <c r="N1032" s="136"/>
      <c r="O1032" s="136"/>
      <c r="P1032" s="136"/>
      <c r="Q1032" s="27"/>
      <c r="R1032" s="136"/>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row>
    <row r="1033" spans="1:44" ht="15.75" customHeight="1">
      <c r="A1033" s="27"/>
      <c r="B1033" s="27"/>
      <c r="C1033" s="135"/>
      <c r="D1033" s="27"/>
      <c r="E1033" s="27"/>
      <c r="F1033" s="135"/>
      <c r="G1033" s="27"/>
      <c r="H1033" s="136"/>
      <c r="I1033" s="136"/>
      <c r="J1033" s="136"/>
      <c r="K1033" s="136"/>
      <c r="L1033" s="136"/>
      <c r="M1033" s="136"/>
      <c r="N1033" s="136"/>
      <c r="O1033" s="136"/>
      <c r="P1033" s="136"/>
      <c r="Q1033" s="27"/>
      <c r="R1033" s="136"/>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row>
    <row r="1034" spans="1:44" ht="15.75" customHeight="1">
      <c r="A1034" s="27"/>
      <c r="B1034" s="27"/>
      <c r="C1034" s="135"/>
      <c r="D1034" s="27"/>
      <c r="E1034" s="27"/>
      <c r="F1034" s="135"/>
      <c r="G1034" s="27"/>
      <c r="H1034" s="136"/>
      <c r="I1034" s="136"/>
      <c r="J1034" s="136"/>
      <c r="K1034" s="136"/>
      <c r="L1034" s="136"/>
      <c r="M1034" s="136"/>
      <c r="N1034" s="136"/>
      <c r="O1034" s="136"/>
      <c r="P1034" s="136"/>
      <c r="Q1034" s="27"/>
      <c r="R1034" s="136"/>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row>
    <row r="1035" spans="1:44" ht="15.75" customHeight="1">
      <c r="A1035" s="27"/>
      <c r="B1035" s="27"/>
      <c r="C1035" s="135"/>
      <c r="D1035" s="27"/>
      <c r="E1035" s="27"/>
      <c r="F1035" s="135"/>
      <c r="G1035" s="27"/>
      <c r="H1035" s="136"/>
      <c r="I1035" s="136"/>
      <c r="J1035" s="136"/>
      <c r="K1035" s="136"/>
      <c r="L1035" s="136"/>
      <c r="M1035" s="136"/>
      <c r="N1035" s="136"/>
      <c r="O1035" s="136"/>
      <c r="P1035" s="136"/>
      <c r="Q1035" s="27"/>
      <c r="R1035" s="136"/>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row>
    <row r="1036" spans="1:44" ht="15.75" customHeight="1">
      <c r="A1036" s="27"/>
      <c r="B1036" s="27"/>
      <c r="C1036" s="135"/>
      <c r="D1036" s="27"/>
      <c r="E1036" s="27"/>
      <c r="F1036" s="135"/>
      <c r="G1036" s="27"/>
      <c r="H1036" s="136"/>
      <c r="I1036" s="136"/>
      <c r="J1036" s="136"/>
      <c r="K1036" s="136"/>
      <c r="L1036" s="136"/>
      <c r="M1036" s="136"/>
      <c r="N1036" s="136"/>
      <c r="O1036" s="136"/>
      <c r="P1036" s="136"/>
      <c r="Q1036" s="27"/>
      <c r="R1036" s="136"/>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row>
    <row r="1037" spans="1:44" ht="15.75" customHeight="1">
      <c r="A1037" s="27"/>
      <c r="B1037" s="27"/>
      <c r="C1037" s="135"/>
      <c r="D1037" s="27"/>
      <c r="E1037" s="27"/>
      <c r="F1037" s="135"/>
      <c r="G1037" s="27"/>
      <c r="H1037" s="136"/>
      <c r="I1037" s="136"/>
      <c r="J1037" s="136"/>
      <c r="K1037" s="136"/>
      <c r="L1037" s="136"/>
      <c r="M1037" s="136"/>
      <c r="N1037" s="136"/>
      <c r="O1037" s="136"/>
      <c r="P1037" s="136"/>
      <c r="Q1037" s="27"/>
      <c r="R1037" s="136"/>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row>
    <row r="1038" spans="1:44" ht="15.75" customHeight="1">
      <c r="A1038" s="27"/>
      <c r="B1038" s="27"/>
      <c r="C1038" s="135"/>
      <c r="D1038" s="27"/>
      <c r="E1038" s="27"/>
      <c r="F1038" s="135"/>
      <c r="G1038" s="27"/>
      <c r="H1038" s="136"/>
      <c r="I1038" s="136"/>
      <c r="J1038" s="136"/>
      <c r="K1038" s="136"/>
      <c r="L1038" s="136"/>
      <c r="M1038" s="136"/>
      <c r="N1038" s="136"/>
      <c r="O1038" s="136"/>
      <c r="P1038" s="136"/>
      <c r="Q1038" s="27"/>
      <c r="R1038" s="136"/>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row>
    <row r="1039" spans="1:44" ht="15.75" customHeight="1">
      <c r="A1039" s="27"/>
      <c r="B1039" s="27"/>
      <c r="C1039" s="135"/>
      <c r="D1039" s="27"/>
      <c r="E1039" s="27"/>
      <c r="F1039" s="135"/>
      <c r="G1039" s="27"/>
      <c r="H1039" s="136"/>
      <c r="I1039" s="136"/>
      <c r="J1039" s="136"/>
      <c r="K1039" s="136"/>
      <c r="L1039" s="136"/>
      <c r="M1039" s="136"/>
      <c r="N1039" s="136"/>
      <c r="O1039" s="136"/>
      <c r="P1039" s="136"/>
      <c r="Q1039" s="27"/>
      <c r="R1039" s="136"/>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row>
    <row r="1040" spans="1:44" ht="15.75" customHeight="1">
      <c r="A1040" s="27"/>
      <c r="B1040" s="27"/>
      <c r="C1040" s="135"/>
      <c r="D1040" s="27"/>
      <c r="E1040" s="27"/>
      <c r="F1040" s="135"/>
      <c r="G1040" s="27"/>
      <c r="H1040" s="136"/>
      <c r="I1040" s="136"/>
      <c r="J1040" s="136"/>
      <c r="K1040" s="136"/>
      <c r="L1040" s="136"/>
      <c r="M1040" s="136"/>
      <c r="N1040" s="136"/>
      <c r="O1040" s="136"/>
      <c r="P1040" s="136"/>
      <c r="Q1040" s="27"/>
      <c r="R1040" s="136"/>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row>
    <row r="1041" spans="1:44" ht="15.75" customHeight="1">
      <c r="A1041" s="27"/>
      <c r="B1041" s="27"/>
      <c r="C1041" s="135"/>
      <c r="D1041" s="27"/>
      <c r="E1041" s="27"/>
      <c r="F1041" s="135"/>
      <c r="G1041" s="27"/>
      <c r="H1041" s="136"/>
      <c r="I1041" s="136"/>
      <c r="J1041" s="136"/>
      <c r="K1041" s="136"/>
      <c r="L1041" s="136"/>
      <c r="M1041" s="136"/>
      <c r="N1041" s="136"/>
      <c r="O1041" s="136"/>
      <c r="P1041" s="136"/>
      <c r="Q1041" s="27"/>
      <c r="R1041" s="136"/>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row>
    <row r="1042" spans="1:44" ht="15.75" customHeight="1">
      <c r="A1042" s="27"/>
      <c r="B1042" s="27"/>
      <c r="C1042" s="135"/>
      <c r="D1042" s="27"/>
      <c r="E1042" s="27"/>
      <c r="F1042" s="135"/>
      <c r="G1042" s="27"/>
      <c r="H1042" s="136"/>
      <c r="I1042" s="136"/>
      <c r="J1042" s="136"/>
      <c r="K1042" s="136"/>
      <c r="L1042" s="136"/>
      <c r="M1042" s="136"/>
      <c r="N1042" s="136"/>
      <c r="O1042" s="136"/>
      <c r="P1042" s="136"/>
      <c r="Q1042" s="27"/>
      <c r="R1042" s="136"/>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row>
    <row r="1043" spans="1:44" ht="15.75" customHeight="1">
      <c r="A1043" s="27"/>
      <c r="B1043" s="27"/>
      <c r="C1043" s="135"/>
      <c r="D1043" s="27"/>
      <c r="E1043" s="27"/>
      <c r="F1043" s="135"/>
      <c r="G1043" s="27"/>
      <c r="H1043" s="136"/>
      <c r="I1043" s="136"/>
      <c r="J1043" s="136"/>
      <c r="K1043" s="136"/>
      <c r="L1043" s="136"/>
      <c r="M1043" s="136"/>
      <c r="N1043" s="136"/>
      <c r="O1043" s="136"/>
      <c r="P1043" s="136"/>
      <c r="Q1043" s="27"/>
      <c r="R1043" s="136"/>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row>
    <row r="1044" spans="1:44" ht="15.75" customHeight="1">
      <c r="A1044" s="27"/>
      <c r="B1044" s="27"/>
      <c r="C1044" s="135"/>
      <c r="D1044" s="27"/>
      <c r="E1044" s="27"/>
      <c r="F1044" s="135"/>
      <c r="G1044" s="27"/>
      <c r="H1044" s="136"/>
      <c r="I1044" s="136"/>
      <c r="J1044" s="136"/>
      <c r="K1044" s="136"/>
      <c r="L1044" s="136"/>
      <c r="M1044" s="136"/>
      <c r="N1044" s="136"/>
      <c r="O1044" s="136"/>
      <c r="P1044" s="136"/>
      <c r="Q1044" s="27"/>
      <c r="R1044" s="136"/>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row>
    <row r="1045" spans="1:44" ht="15.75" customHeight="1">
      <c r="A1045" s="27"/>
      <c r="B1045" s="27"/>
      <c r="C1045" s="135"/>
      <c r="D1045" s="27"/>
      <c r="E1045" s="27"/>
      <c r="F1045" s="135"/>
      <c r="G1045" s="27"/>
      <c r="H1045" s="136"/>
      <c r="I1045" s="136"/>
      <c r="J1045" s="136"/>
      <c r="K1045" s="136"/>
      <c r="L1045" s="136"/>
      <c r="M1045" s="136"/>
      <c r="N1045" s="136"/>
      <c r="O1045" s="136"/>
      <c r="P1045" s="136"/>
      <c r="Q1045" s="27"/>
      <c r="R1045" s="136"/>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row>
    <row r="1046" spans="1:44" ht="15.75" customHeight="1">
      <c r="A1046" s="27"/>
      <c r="B1046" s="27"/>
      <c r="C1046" s="135"/>
      <c r="D1046" s="27"/>
      <c r="E1046" s="27"/>
      <c r="F1046" s="135"/>
      <c r="G1046" s="27"/>
      <c r="H1046" s="136"/>
      <c r="I1046" s="136"/>
      <c r="J1046" s="136"/>
      <c r="K1046" s="136"/>
      <c r="L1046" s="136"/>
      <c r="M1046" s="136"/>
      <c r="N1046" s="136"/>
      <c r="O1046" s="136"/>
      <c r="P1046" s="136"/>
      <c r="Q1046" s="27"/>
      <c r="R1046" s="136"/>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row>
    <row r="1047" spans="1:44" ht="15.75" customHeight="1">
      <c r="A1047" s="27"/>
      <c r="B1047" s="27"/>
      <c r="C1047" s="135"/>
      <c r="D1047" s="27"/>
      <c r="E1047" s="27"/>
      <c r="F1047" s="135"/>
      <c r="G1047" s="27"/>
      <c r="H1047" s="136"/>
      <c r="I1047" s="136"/>
      <c r="J1047" s="136"/>
      <c r="K1047" s="136"/>
      <c r="L1047" s="136"/>
      <c r="M1047" s="136"/>
      <c r="N1047" s="136"/>
      <c r="O1047" s="136"/>
      <c r="P1047" s="136"/>
      <c r="Q1047" s="27"/>
      <c r="R1047" s="136"/>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row>
    <row r="1048" spans="1:44" ht="15.75" customHeight="1">
      <c r="A1048" s="27"/>
      <c r="B1048" s="27"/>
      <c r="C1048" s="135"/>
      <c r="D1048" s="27"/>
      <c r="E1048" s="27"/>
      <c r="F1048" s="135"/>
      <c r="G1048" s="27"/>
      <c r="H1048" s="136"/>
      <c r="I1048" s="136"/>
      <c r="J1048" s="136"/>
      <c r="K1048" s="136"/>
      <c r="L1048" s="136"/>
      <c r="M1048" s="136"/>
      <c r="N1048" s="136"/>
      <c r="O1048" s="136"/>
      <c r="P1048" s="136"/>
      <c r="Q1048" s="27"/>
      <c r="R1048" s="136"/>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row>
    <row r="1049" spans="1:44" ht="15.75" customHeight="1">
      <c r="A1049" s="27"/>
      <c r="B1049" s="27"/>
      <c r="C1049" s="135"/>
      <c r="D1049" s="27"/>
      <c r="E1049" s="27"/>
      <c r="F1049" s="135"/>
      <c r="G1049" s="27"/>
      <c r="H1049" s="136"/>
      <c r="I1049" s="136"/>
      <c r="J1049" s="136"/>
      <c r="K1049" s="136"/>
      <c r="L1049" s="136"/>
      <c r="M1049" s="136"/>
      <c r="N1049" s="136"/>
      <c r="O1049" s="136"/>
      <c r="P1049" s="136"/>
      <c r="Q1049" s="27"/>
      <c r="R1049" s="136"/>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row>
    <row r="1050" spans="1:44" ht="15.75" customHeight="1">
      <c r="A1050" s="27"/>
      <c r="B1050" s="27"/>
      <c r="C1050" s="135"/>
      <c r="D1050" s="27"/>
      <c r="E1050" s="27"/>
      <c r="F1050" s="135"/>
      <c r="G1050" s="27"/>
      <c r="H1050" s="136"/>
      <c r="I1050" s="136"/>
      <c r="J1050" s="136"/>
      <c r="K1050" s="136"/>
      <c r="L1050" s="136"/>
      <c r="M1050" s="136"/>
      <c r="N1050" s="136"/>
      <c r="O1050" s="136"/>
      <c r="P1050" s="136"/>
      <c r="Q1050" s="27"/>
      <c r="R1050" s="136"/>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row>
    <row r="1051" spans="1:44" ht="15.75" customHeight="1">
      <c r="A1051" s="27"/>
      <c r="B1051" s="27"/>
      <c r="C1051" s="135"/>
      <c r="D1051" s="27"/>
      <c r="E1051" s="27"/>
      <c r="F1051" s="135"/>
      <c r="G1051" s="27"/>
      <c r="H1051" s="136"/>
      <c r="I1051" s="136"/>
      <c r="J1051" s="136"/>
      <c r="K1051" s="136"/>
      <c r="L1051" s="136"/>
      <c r="M1051" s="136"/>
      <c r="N1051" s="136"/>
      <c r="O1051" s="136"/>
      <c r="P1051" s="136"/>
      <c r="Q1051" s="27"/>
      <c r="R1051" s="136"/>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row>
    <row r="1052" spans="1:44" ht="15.75" customHeight="1">
      <c r="A1052" s="27"/>
      <c r="B1052" s="27"/>
      <c r="C1052" s="135"/>
      <c r="D1052" s="27"/>
      <c r="E1052" s="27"/>
      <c r="F1052" s="135"/>
      <c r="G1052" s="27"/>
      <c r="H1052" s="136"/>
      <c r="I1052" s="136"/>
      <c r="J1052" s="136"/>
      <c r="K1052" s="136"/>
      <c r="L1052" s="136"/>
      <c r="M1052" s="136"/>
      <c r="N1052" s="136"/>
      <c r="O1052" s="136"/>
      <c r="P1052" s="136"/>
      <c r="Q1052" s="27"/>
      <c r="R1052" s="136"/>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row>
    <row r="1053" spans="1:44" ht="15.75" customHeight="1">
      <c r="A1053" s="27"/>
      <c r="B1053" s="27"/>
      <c r="C1053" s="135"/>
      <c r="D1053" s="27"/>
      <c r="E1053" s="27"/>
      <c r="F1053" s="135"/>
      <c r="G1053" s="27"/>
      <c r="H1053" s="136"/>
      <c r="I1053" s="136"/>
      <c r="J1053" s="136"/>
      <c r="K1053" s="136"/>
      <c r="L1053" s="136"/>
      <c r="M1053" s="136"/>
      <c r="N1053" s="136"/>
      <c r="O1053" s="136"/>
      <c r="P1053" s="136"/>
      <c r="Q1053" s="27"/>
      <c r="R1053" s="136"/>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row>
    <row r="1054" spans="1:44" ht="15.75" customHeight="1">
      <c r="A1054" s="27"/>
      <c r="B1054" s="27"/>
      <c r="C1054" s="135"/>
      <c r="D1054" s="27"/>
      <c r="E1054" s="27"/>
      <c r="F1054" s="135"/>
      <c r="G1054" s="27"/>
      <c r="H1054" s="136"/>
      <c r="I1054" s="136"/>
      <c r="J1054" s="136"/>
      <c r="K1054" s="136"/>
      <c r="L1054" s="136"/>
      <c r="M1054" s="136"/>
      <c r="N1054" s="136"/>
      <c r="O1054" s="136"/>
      <c r="P1054" s="136"/>
      <c r="Q1054" s="27"/>
      <c r="R1054" s="136"/>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row>
    <row r="1055" spans="1:44" ht="15.75" customHeight="1">
      <c r="A1055" s="27"/>
      <c r="B1055" s="27"/>
      <c r="C1055" s="135"/>
      <c r="D1055" s="27"/>
      <c r="E1055" s="27"/>
      <c r="F1055" s="135"/>
      <c r="G1055" s="27"/>
      <c r="H1055" s="136"/>
      <c r="I1055" s="136"/>
      <c r="J1055" s="136"/>
      <c r="K1055" s="136"/>
      <c r="L1055" s="136"/>
      <c r="M1055" s="136"/>
      <c r="N1055" s="136"/>
      <c r="O1055" s="136"/>
      <c r="P1055" s="136"/>
      <c r="Q1055" s="27"/>
      <c r="R1055" s="136"/>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row>
    <row r="1056" spans="1:44" ht="15.75" customHeight="1">
      <c r="A1056" s="27"/>
      <c r="B1056" s="27"/>
      <c r="C1056" s="135"/>
      <c r="D1056" s="27"/>
      <c r="E1056" s="27"/>
      <c r="F1056" s="135"/>
      <c r="G1056" s="27"/>
      <c r="H1056" s="136"/>
      <c r="I1056" s="136"/>
      <c r="J1056" s="136"/>
      <c r="K1056" s="136"/>
      <c r="L1056" s="136"/>
      <c r="M1056" s="136"/>
      <c r="N1056" s="136"/>
      <c r="O1056" s="136"/>
      <c r="P1056" s="136"/>
      <c r="Q1056" s="27"/>
      <c r="R1056" s="136"/>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row>
    <row r="1057" spans="1:44" ht="15.75" customHeight="1">
      <c r="A1057" s="27"/>
      <c r="B1057" s="27"/>
      <c r="C1057" s="135"/>
      <c r="D1057" s="27"/>
      <c r="E1057" s="27"/>
      <c r="F1057" s="135"/>
      <c r="G1057" s="27"/>
      <c r="H1057" s="136"/>
      <c r="I1057" s="136"/>
      <c r="J1057" s="136"/>
      <c r="K1057" s="136"/>
      <c r="L1057" s="136"/>
      <c r="M1057" s="136"/>
      <c r="N1057" s="136"/>
      <c r="O1057" s="136"/>
      <c r="P1057" s="136"/>
      <c r="Q1057" s="27"/>
      <c r="R1057" s="136"/>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row>
    <row r="1058" spans="1:44" ht="15.75" customHeight="1">
      <c r="A1058" s="27"/>
      <c r="B1058" s="27"/>
      <c r="C1058" s="135"/>
      <c r="D1058" s="27"/>
      <c r="E1058" s="27"/>
      <c r="F1058" s="135"/>
      <c r="G1058" s="27"/>
      <c r="H1058" s="136"/>
      <c r="I1058" s="136"/>
      <c r="J1058" s="136"/>
      <c r="K1058" s="136"/>
      <c r="L1058" s="136"/>
      <c r="M1058" s="136"/>
      <c r="N1058" s="136"/>
      <c r="O1058" s="136"/>
      <c r="P1058" s="136"/>
      <c r="Q1058" s="27"/>
      <c r="R1058" s="136"/>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row>
    <row r="1059" spans="1:44" ht="15.75" customHeight="1">
      <c r="A1059" s="27"/>
      <c r="B1059" s="27"/>
      <c r="C1059" s="135"/>
      <c r="D1059" s="27"/>
      <c r="E1059" s="27"/>
      <c r="F1059" s="135"/>
      <c r="G1059" s="27"/>
      <c r="H1059" s="136"/>
      <c r="I1059" s="136"/>
      <c r="J1059" s="136"/>
      <c r="K1059" s="136"/>
      <c r="L1059" s="136"/>
      <c r="M1059" s="136"/>
      <c r="N1059" s="136"/>
      <c r="O1059" s="136"/>
      <c r="P1059" s="136"/>
      <c r="Q1059" s="27"/>
      <c r="R1059" s="136"/>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row>
    <row r="1060" spans="1:44" ht="15.75" customHeight="1">
      <c r="A1060" s="27"/>
      <c r="B1060" s="27"/>
      <c r="C1060" s="135"/>
      <c r="D1060" s="27"/>
      <c r="E1060" s="27"/>
      <c r="F1060" s="135"/>
      <c r="G1060" s="27"/>
      <c r="H1060" s="136"/>
      <c r="I1060" s="136"/>
      <c r="J1060" s="136"/>
      <c r="K1060" s="136"/>
      <c r="L1060" s="136"/>
      <c r="M1060" s="136"/>
      <c r="N1060" s="136"/>
      <c r="O1060" s="136"/>
      <c r="P1060" s="136"/>
      <c r="Q1060" s="27"/>
      <c r="R1060" s="136"/>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row>
    <row r="1061" spans="1:44" ht="15.75" customHeight="1">
      <c r="A1061" s="27"/>
      <c r="B1061" s="27"/>
      <c r="C1061" s="135"/>
      <c r="D1061" s="27"/>
      <c r="E1061" s="27"/>
      <c r="F1061" s="135"/>
      <c r="G1061" s="27"/>
      <c r="H1061" s="136"/>
      <c r="I1061" s="136"/>
      <c r="J1061" s="136"/>
      <c r="K1061" s="136"/>
      <c r="L1061" s="136"/>
      <c r="M1061" s="136"/>
      <c r="N1061" s="136"/>
      <c r="O1061" s="136"/>
      <c r="P1061" s="136"/>
      <c r="Q1061" s="27"/>
      <c r="R1061" s="136"/>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row>
    <row r="1062" spans="1:44" ht="15.75" customHeight="1">
      <c r="A1062" s="27"/>
      <c r="B1062" s="27"/>
      <c r="C1062" s="135"/>
      <c r="D1062" s="27"/>
      <c r="E1062" s="27"/>
      <c r="F1062" s="135"/>
      <c r="G1062" s="27"/>
      <c r="H1062" s="136"/>
      <c r="I1062" s="136"/>
      <c r="J1062" s="136"/>
      <c r="K1062" s="136"/>
      <c r="L1062" s="136"/>
      <c r="M1062" s="136"/>
      <c r="N1062" s="136"/>
      <c r="O1062" s="136"/>
      <c r="P1062" s="136"/>
      <c r="Q1062" s="27"/>
      <c r="R1062" s="136"/>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row>
    <row r="1063" spans="1:44" ht="15.75" customHeight="1">
      <c r="A1063" s="27"/>
      <c r="B1063" s="27"/>
      <c r="C1063" s="135"/>
      <c r="D1063" s="27"/>
      <c r="E1063" s="27"/>
      <c r="F1063" s="135"/>
      <c r="G1063" s="27"/>
      <c r="H1063" s="136"/>
      <c r="I1063" s="136"/>
      <c r="J1063" s="136"/>
      <c r="K1063" s="136"/>
      <c r="L1063" s="136"/>
      <c r="M1063" s="136"/>
      <c r="N1063" s="136"/>
      <c r="O1063" s="136"/>
      <c r="P1063" s="136"/>
      <c r="Q1063" s="27"/>
      <c r="R1063" s="136"/>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row>
    <row r="1064" spans="1:44" ht="15.75" customHeight="1">
      <c r="A1064" s="27"/>
      <c r="B1064" s="27"/>
      <c r="C1064" s="135"/>
      <c r="D1064" s="27"/>
      <c r="E1064" s="27"/>
      <c r="F1064" s="135"/>
      <c r="G1064" s="27"/>
      <c r="H1064" s="136"/>
      <c r="I1064" s="136"/>
      <c r="J1064" s="136"/>
      <c r="K1064" s="136"/>
      <c r="L1064" s="136"/>
      <c r="M1064" s="136"/>
      <c r="N1064" s="136"/>
      <c r="O1064" s="136"/>
      <c r="P1064" s="136"/>
      <c r="Q1064" s="27"/>
      <c r="R1064" s="136"/>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row>
    <row r="1065" spans="1:44" ht="15.75" customHeight="1">
      <c r="A1065" s="27"/>
      <c r="B1065" s="27"/>
      <c r="C1065" s="135"/>
      <c r="D1065" s="27"/>
      <c r="E1065" s="27"/>
      <c r="F1065" s="135"/>
      <c r="G1065" s="27"/>
      <c r="H1065" s="136"/>
      <c r="I1065" s="136"/>
      <c r="J1065" s="136"/>
      <c r="K1065" s="136"/>
      <c r="L1065" s="136"/>
      <c r="M1065" s="136"/>
      <c r="N1065" s="136"/>
      <c r="O1065" s="136"/>
      <c r="P1065" s="136"/>
      <c r="Q1065" s="27"/>
      <c r="R1065" s="136"/>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row>
    <row r="1066" spans="1:44" ht="15.75" customHeight="1">
      <c r="A1066" s="27"/>
      <c r="B1066" s="27"/>
      <c r="C1066" s="135"/>
      <c r="D1066" s="27"/>
      <c r="E1066" s="27"/>
      <c r="F1066" s="135"/>
      <c r="G1066" s="27"/>
      <c r="H1066" s="136"/>
      <c r="I1066" s="136"/>
      <c r="J1066" s="136"/>
      <c r="K1066" s="136"/>
      <c r="L1066" s="136"/>
      <c r="M1066" s="136"/>
      <c r="N1066" s="136"/>
      <c r="O1066" s="136"/>
      <c r="P1066" s="136"/>
      <c r="Q1066" s="27"/>
      <c r="R1066" s="136"/>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row>
    <row r="1067" spans="1:44" ht="15.75" customHeight="1">
      <c r="A1067" s="27"/>
      <c r="B1067" s="27"/>
      <c r="C1067" s="135"/>
      <c r="D1067" s="27"/>
      <c r="E1067" s="27"/>
      <c r="F1067" s="135"/>
      <c r="G1067" s="27"/>
      <c r="H1067" s="136"/>
      <c r="I1067" s="136"/>
      <c r="J1067" s="136"/>
      <c r="K1067" s="136"/>
      <c r="L1067" s="136"/>
      <c r="M1067" s="136"/>
      <c r="N1067" s="136"/>
      <c r="O1067" s="136"/>
      <c r="P1067" s="136"/>
      <c r="Q1067" s="27"/>
      <c r="R1067" s="136"/>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row>
    <row r="1068" spans="1:44" ht="15.75" customHeight="1">
      <c r="A1068" s="27"/>
      <c r="B1068" s="27"/>
      <c r="C1068" s="135"/>
      <c r="D1068" s="27"/>
      <c r="E1068" s="27"/>
      <c r="F1068" s="135"/>
      <c r="G1068" s="27"/>
      <c r="H1068" s="136"/>
      <c r="I1068" s="136"/>
      <c r="J1068" s="136"/>
      <c r="K1068" s="136"/>
      <c r="L1068" s="136"/>
      <c r="M1068" s="136"/>
      <c r="N1068" s="136"/>
      <c r="O1068" s="136"/>
      <c r="P1068" s="136"/>
      <c r="Q1068" s="27"/>
      <c r="R1068" s="136"/>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row>
    <row r="1069" spans="1:44" ht="15.75" customHeight="1">
      <c r="A1069" s="27"/>
      <c r="B1069" s="27"/>
      <c r="C1069" s="135"/>
      <c r="D1069" s="27"/>
      <c r="E1069" s="27"/>
      <c r="F1069" s="135"/>
      <c r="G1069" s="27"/>
      <c r="H1069" s="136"/>
      <c r="I1069" s="136"/>
      <c r="J1069" s="136"/>
      <c r="K1069" s="136"/>
      <c r="L1069" s="136"/>
      <c r="M1069" s="136"/>
      <c r="N1069" s="136"/>
      <c r="O1069" s="136"/>
      <c r="P1069" s="136"/>
      <c r="Q1069" s="27"/>
      <c r="R1069" s="136"/>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row>
    <row r="1070" spans="1:44" ht="15.75" customHeight="1">
      <c r="A1070" s="27"/>
      <c r="B1070" s="27"/>
      <c r="C1070" s="135"/>
      <c r="D1070" s="27"/>
      <c r="E1070" s="27"/>
      <c r="F1070" s="135"/>
      <c r="G1070" s="27"/>
      <c r="H1070" s="136"/>
      <c r="I1070" s="136"/>
      <c r="J1070" s="136"/>
      <c r="K1070" s="136"/>
      <c r="L1070" s="136"/>
      <c r="M1070" s="136"/>
      <c r="N1070" s="136"/>
      <c r="O1070" s="136"/>
      <c r="P1070" s="136"/>
      <c r="Q1070" s="27"/>
      <c r="R1070" s="136"/>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row>
    <row r="1071" spans="1:44" ht="15.75" customHeight="1">
      <c r="A1071" s="27"/>
      <c r="B1071" s="27"/>
      <c r="C1071" s="135"/>
      <c r="D1071" s="27"/>
      <c r="E1071" s="27"/>
      <c r="F1071" s="135"/>
      <c r="G1071" s="27"/>
      <c r="H1071" s="136"/>
      <c r="I1071" s="136"/>
      <c r="J1071" s="136"/>
      <c r="K1071" s="136"/>
      <c r="L1071" s="136"/>
      <c r="M1071" s="136"/>
      <c r="N1071" s="136"/>
      <c r="O1071" s="136"/>
      <c r="P1071" s="136"/>
      <c r="Q1071" s="27"/>
      <c r="R1071" s="136"/>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row>
    <row r="1072" spans="1:44" ht="15.75" customHeight="1">
      <c r="A1072" s="27"/>
      <c r="B1072" s="27"/>
      <c r="C1072" s="135"/>
      <c r="D1072" s="27"/>
      <c r="E1072" s="27"/>
      <c r="F1072" s="135"/>
      <c r="G1072" s="27"/>
      <c r="H1072" s="136"/>
      <c r="I1072" s="136"/>
      <c r="J1072" s="136"/>
      <c r="K1072" s="136"/>
      <c r="L1072" s="136"/>
      <c r="M1072" s="136"/>
      <c r="N1072" s="136"/>
      <c r="O1072" s="136"/>
      <c r="P1072" s="136"/>
      <c r="Q1072" s="27"/>
      <c r="R1072" s="136"/>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row>
    <row r="1073" spans="1:44" ht="15.75" customHeight="1">
      <c r="A1073" s="27"/>
      <c r="B1073" s="27"/>
      <c r="C1073" s="135"/>
      <c r="D1073" s="27"/>
      <c r="E1073" s="27"/>
      <c r="F1073" s="135"/>
      <c r="G1073" s="27"/>
      <c r="H1073" s="136"/>
      <c r="I1073" s="136"/>
      <c r="J1073" s="136"/>
      <c r="K1073" s="136"/>
      <c r="L1073" s="136"/>
      <c r="M1073" s="136"/>
      <c r="N1073" s="136"/>
      <c r="O1073" s="136"/>
      <c r="P1073" s="136"/>
      <c r="Q1073" s="27"/>
      <c r="R1073" s="136"/>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row>
    <row r="1074" spans="1:44" ht="15.75" customHeight="1">
      <c r="A1074" s="27"/>
      <c r="B1074" s="27"/>
      <c r="C1074" s="135"/>
      <c r="D1074" s="27"/>
      <c r="E1074" s="27"/>
      <c r="F1074" s="135"/>
      <c r="G1074" s="27"/>
      <c r="H1074" s="136"/>
      <c r="I1074" s="136"/>
      <c r="J1074" s="136"/>
      <c r="K1074" s="136"/>
      <c r="L1074" s="136"/>
      <c r="M1074" s="136"/>
      <c r="N1074" s="136"/>
      <c r="O1074" s="136"/>
      <c r="P1074" s="136"/>
      <c r="Q1074" s="27"/>
      <c r="R1074" s="136"/>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row>
    <row r="1075" spans="1:44" ht="15.75" customHeight="1">
      <c r="A1075" s="27"/>
      <c r="B1075" s="27"/>
      <c r="C1075" s="135"/>
      <c r="D1075" s="27"/>
      <c r="E1075" s="27"/>
      <c r="F1075" s="135"/>
      <c r="G1075" s="27"/>
      <c r="H1075" s="136"/>
      <c r="I1075" s="136"/>
      <c r="J1075" s="136"/>
      <c r="K1075" s="136"/>
      <c r="L1075" s="136"/>
      <c r="M1075" s="136"/>
      <c r="N1075" s="136"/>
      <c r="O1075" s="136"/>
      <c r="P1075" s="136"/>
      <c r="Q1075" s="27"/>
      <c r="R1075" s="136"/>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row>
    <row r="1076" spans="1:44" ht="15.75" customHeight="1">
      <c r="A1076" s="27"/>
      <c r="B1076" s="27"/>
      <c r="C1076" s="135"/>
      <c r="D1076" s="27"/>
      <c r="E1076" s="27"/>
      <c r="F1076" s="135"/>
      <c r="G1076" s="27"/>
      <c r="H1076" s="136"/>
      <c r="I1076" s="136"/>
      <c r="J1076" s="136"/>
      <c r="K1076" s="136"/>
      <c r="L1076" s="136"/>
      <c r="M1076" s="136"/>
      <c r="N1076" s="136"/>
      <c r="O1076" s="136"/>
      <c r="P1076" s="136"/>
      <c r="Q1076" s="27"/>
      <c r="R1076" s="136"/>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row>
    <row r="1077" spans="1:44" ht="15.75" customHeight="1">
      <c r="A1077" s="27"/>
      <c r="B1077" s="27"/>
      <c r="C1077" s="135"/>
      <c r="D1077" s="27"/>
      <c r="E1077" s="27"/>
      <c r="F1077" s="135"/>
      <c r="G1077" s="27"/>
      <c r="H1077" s="136"/>
      <c r="I1077" s="136"/>
      <c r="J1077" s="136"/>
      <c r="K1077" s="136"/>
      <c r="L1077" s="136"/>
      <c r="M1077" s="136"/>
      <c r="N1077" s="136"/>
      <c r="O1077" s="136"/>
      <c r="P1077" s="136"/>
      <c r="Q1077" s="27"/>
      <c r="R1077" s="136"/>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row>
    <row r="1078" spans="1:44" ht="15.75" customHeight="1">
      <c r="A1078" s="27"/>
      <c r="B1078" s="27"/>
      <c r="C1078" s="135"/>
      <c r="D1078" s="27"/>
      <c r="E1078" s="27"/>
      <c r="F1078" s="135"/>
      <c r="G1078" s="27"/>
      <c r="H1078" s="136"/>
      <c r="I1078" s="136"/>
      <c r="J1078" s="136"/>
      <c r="K1078" s="136"/>
      <c r="L1078" s="136"/>
      <c r="M1078" s="136"/>
      <c r="N1078" s="136"/>
      <c r="O1078" s="136"/>
      <c r="P1078" s="136"/>
      <c r="Q1078" s="27"/>
      <c r="R1078" s="136"/>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row>
    <row r="1079" spans="1:44" ht="15.75" customHeight="1">
      <c r="A1079" s="27"/>
      <c r="B1079" s="27"/>
      <c r="C1079" s="135"/>
      <c r="D1079" s="27"/>
      <c r="E1079" s="27"/>
      <c r="F1079" s="135"/>
      <c r="G1079" s="27"/>
      <c r="H1079" s="136"/>
      <c r="I1079" s="136"/>
      <c r="J1079" s="136"/>
      <c r="K1079" s="136"/>
      <c r="L1079" s="136"/>
      <c r="M1079" s="136"/>
      <c r="N1079" s="136"/>
      <c r="O1079" s="136"/>
      <c r="P1079" s="136"/>
      <c r="Q1079" s="27"/>
      <c r="R1079" s="136"/>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row>
    <row r="1080" spans="1:44" ht="15.75" customHeight="1">
      <c r="A1080" s="27"/>
      <c r="B1080" s="27"/>
      <c r="C1080" s="135"/>
      <c r="D1080" s="27"/>
      <c r="E1080" s="27"/>
      <c r="F1080" s="135"/>
      <c r="G1080" s="27"/>
      <c r="H1080" s="136"/>
      <c r="I1080" s="136"/>
      <c r="J1080" s="136"/>
      <c r="K1080" s="136"/>
      <c r="L1080" s="136"/>
      <c r="M1080" s="136"/>
      <c r="N1080" s="136"/>
      <c r="O1080" s="136"/>
      <c r="P1080" s="136"/>
      <c r="Q1080" s="27"/>
      <c r="R1080" s="136"/>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row>
    <row r="1081" spans="1:44" ht="15.75" customHeight="1">
      <c r="A1081" s="27"/>
      <c r="B1081" s="27"/>
      <c r="C1081" s="135"/>
      <c r="D1081" s="27"/>
      <c r="E1081" s="27"/>
      <c r="F1081" s="135"/>
      <c r="G1081" s="27"/>
      <c r="H1081" s="136"/>
      <c r="I1081" s="136"/>
      <c r="J1081" s="136"/>
      <c r="K1081" s="136"/>
      <c r="L1081" s="136"/>
      <c r="M1081" s="136"/>
      <c r="N1081" s="136"/>
      <c r="O1081" s="136"/>
      <c r="P1081" s="136"/>
      <c r="Q1081" s="27"/>
      <c r="R1081" s="136"/>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row>
    <row r="1082" spans="1:44" ht="15.75" customHeight="1">
      <c r="A1082" s="27"/>
      <c r="B1082" s="27"/>
      <c r="C1082" s="135"/>
      <c r="D1082" s="27"/>
      <c r="E1082" s="27"/>
      <c r="F1082" s="135"/>
      <c r="G1082" s="27"/>
      <c r="H1082" s="136"/>
      <c r="I1082" s="136"/>
      <c r="J1082" s="136"/>
      <c r="K1082" s="136"/>
      <c r="L1082" s="136"/>
      <c r="M1082" s="136"/>
      <c r="N1082" s="136"/>
      <c r="O1082" s="136"/>
      <c r="P1082" s="136"/>
      <c r="Q1082" s="27"/>
      <c r="R1082" s="136"/>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row>
  </sheetData>
  <mergeCells count="19">
    <mergeCell ref="B115:H116"/>
    <mergeCell ref="B117:M117"/>
    <mergeCell ref="B11:B13"/>
    <mergeCell ref="C11:F12"/>
    <mergeCell ref="G11:J12"/>
    <mergeCell ref="K11:Q12"/>
    <mergeCell ref="H99:L100"/>
    <mergeCell ref="H101:I101"/>
    <mergeCell ref="H102:I102"/>
    <mergeCell ref="B8:Q8"/>
    <mergeCell ref="B9:Q9"/>
    <mergeCell ref="G101:G102"/>
    <mergeCell ref="B108:H109"/>
    <mergeCell ref="B110:M110"/>
    <mergeCell ref="B2:Q3"/>
    <mergeCell ref="B4:Q4"/>
    <mergeCell ref="B5:Q5"/>
    <mergeCell ref="B6:Q6"/>
    <mergeCell ref="B7:Q7"/>
  </mergeCells>
  <conditionalFormatting sqref="Q15:Q85">
    <cfRule type="cellIs" dxfId="20" priority="1" operator="equal">
      <formula>"NÃO REALIZADO"</formula>
    </cfRule>
  </conditionalFormatting>
  <conditionalFormatting sqref="Q15:Q85">
    <cfRule type="cellIs" dxfId="19" priority="2" operator="equal">
      <formula>"EM ELABORAÇÃO"</formula>
    </cfRule>
  </conditionalFormatting>
  <conditionalFormatting sqref="Q15:Q85">
    <cfRule type="containsText" dxfId="18" priority="3" operator="containsText" text="&quot;REALIZADO&quot;">
      <formula>NOT(ISERROR(SEARCH(("""REALIZADO"""),(Q15))))</formula>
    </cfRule>
  </conditionalFormatting>
  <dataValidations count="5">
    <dataValidation type="list" allowBlank="1" showInputMessage="1" showErrorMessage="1" prompt=" - " sqref="K14:K85 N14:N85" xr:uid="{00000000-0002-0000-0300-000000000000}">
      <formula1>$W$10:$W$13</formula1>
    </dataValidation>
    <dataValidation type="list" allowBlank="1" showInputMessage="1" showErrorMessage="1" prompt=" - " sqref="Q14:Q85" xr:uid="{00000000-0002-0000-0300-000001000000}">
      <formula1>$X$10:$X$12</formula1>
    </dataValidation>
    <dataValidation type="list" allowBlank="1" showInputMessage="1" showErrorMessage="1" prompt=" - " sqref="M14:M85 P14:P85" xr:uid="{00000000-0002-0000-0300-000002000000}">
      <formula1>$S$10:$S$11</formula1>
    </dataValidation>
    <dataValidation type="list" allowBlank="1" showInputMessage="1" showErrorMessage="1" prompt=" - " sqref="F14:F85" xr:uid="{00000000-0002-0000-0300-000003000000}">
      <formula1>$U$10:$U$85</formula1>
    </dataValidation>
    <dataValidation type="list" allowBlank="1" showInputMessage="1" showErrorMessage="1" prompt=" - " sqref="G14:H85" xr:uid="{00000000-0002-0000-0300-000004000000}">
      <formula1>$R$10:$R$85</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01"/>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41" customWidth="1"/>
    <col min="8" max="8" width="2.5703125" hidden="1" customWidth="1"/>
    <col min="9" max="9" width="29.7109375" customWidth="1"/>
    <col min="10" max="10" width="33.7109375" customWidth="1"/>
    <col min="11" max="11" width="21" customWidth="1"/>
    <col min="12" max="12" width="21.5703125" customWidth="1"/>
    <col min="13" max="14" width="8.85546875" customWidth="1"/>
    <col min="15" max="29" width="8" customWidth="1"/>
  </cols>
  <sheetData>
    <row r="1" spans="1:29">
      <c r="A1" s="32"/>
      <c r="B1" s="32"/>
      <c r="C1" s="32"/>
      <c r="D1" s="32"/>
      <c r="E1" s="32"/>
      <c r="F1" s="32"/>
      <c r="G1" s="34"/>
      <c r="H1" s="34"/>
      <c r="I1" s="34"/>
      <c r="J1" s="34"/>
      <c r="K1" s="32"/>
      <c r="L1" s="32"/>
      <c r="M1" s="32"/>
      <c r="N1" s="32"/>
      <c r="O1" s="32"/>
      <c r="P1" s="32"/>
      <c r="Q1" s="32"/>
      <c r="R1" s="32"/>
      <c r="S1" s="32"/>
      <c r="T1" s="32"/>
      <c r="U1" s="32"/>
      <c r="V1" s="32"/>
      <c r="W1" s="32"/>
      <c r="X1" s="32"/>
      <c r="Y1" s="32"/>
      <c r="Z1" s="32"/>
      <c r="AA1" s="190"/>
      <c r="AB1" s="190"/>
      <c r="AC1" s="190"/>
    </row>
    <row r="2" spans="1:29">
      <c r="A2" s="32"/>
      <c r="B2" s="370" t="s">
        <v>56</v>
      </c>
      <c r="C2" s="326"/>
      <c r="D2" s="326"/>
      <c r="E2" s="326"/>
      <c r="F2" s="326"/>
      <c r="G2" s="319"/>
      <c r="H2" s="34"/>
      <c r="I2" s="34"/>
      <c r="J2" s="34"/>
      <c r="K2" s="32"/>
      <c r="L2" s="32"/>
      <c r="M2" s="32"/>
      <c r="N2" s="32"/>
      <c r="O2" s="32"/>
      <c r="P2" s="32"/>
      <c r="Q2" s="32"/>
      <c r="R2" s="32"/>
      <c r="S2" s="32"/>
      <c r="T2" s="32"/>
      <c r="U2" s="32"/>
      <c r="V2" s="32"/>
      <c r="W2" s="32"/>
      <c r="X2" s="32"/>
      <c r="Y2" s="32"/>
      <c r="Z2" s="32"/>
      <c r="AA2" s="190"/>
      <c r="AB2" s="190"/>
      <c r="AC2" s="190"/>
    </row>
    <row r="3" spans="1:29" ht="40.5" customHeight="1">
      <c r="A3" s="32"/>
      <c r="B3" s="320"/>
      <c r="C3" s="330"/>
      <c r="D3" s="330"/>
      <c r="E3" s="330"/>
      <c r="F3" s="330"/>
      <c r="G3" s="321"/>
      <c r="H3" s="34"/>
      <c r="I3" s="34"/>
      <c r="J3" s="34"/>
      <c r="K3" s="32"/>
      <c r="L3" s="32"/>
      <c r="M3" s="32"/>
      <c r="N3" s="32"/>
      <c r="O3" s="32"/>
      <c r="P3" s="32"/>
      <c r="Q3" s="32"/>
      <c r="R3" s="32"/>
      <c r="S3" s="32"/>
      <c r="T3" s="32"/>
      <c r="U3" s="32"/>
      <c r="V3" s="32"/>
      <c r="W3" s="32"/>
      <c r="X3" s="32"/>
      <c r="Y3" s="32"/>
      <c r="Z3" s="32"/>
      <c r="AA3" s="190"/>
      <c r="AB3" s="190"/>
      <c r="AC3" s="190"/>
    </row>
    <row r="4" spans="1:29" ht="27" customHeight="1">
      <c r="A4" s="32"/>
      <c r="B4" s="371" t="s">
        <v>57</v>
      </c>
      <c r="C4" s="326"/>
      <c r="D4" s="326"/>
      <c r="E4" s="326"/>
      <c r="F4" s="326"/>
      <c r="G4" s="319"/>
      <c r="H4" s="34"/>
      <c r="I4" s="34"/>
      <c r="J4" s="34"/>
      <c r="K4" s="32"/>
      <c r="L4" s="32"/>
      <c r="M4" s="32"/>
      <c r="N4" s="32"/>
      <c r="O4" s="32"/>
      <c r="P4" s="32"/>
      <c r="Q4" s="32"/>
      <c r="R4" s="32"/>
      <c r="S4" s="32"/>
      <c r="T4" s="32"/>
      <c r="U4" s="32"/>
      <c r="V4" s="32"/>
      <c r="W4" s="32"/>
      <c r="X4" s="32"/>
      <c r="Y4" s="32"/>
      <c r="Z4" s="32"/>
      <c r="AA4" s="190"/>
      <c r="AB4" s="190"/>
      <c r="AC4" s="190"/>
    </row>
    <row r="5" spans="1:29" ht="34.5" customHeight="1">
      <c r="A5" s="32"/>
      <c r="B5" s="320"/>
      <c r="C5" s="330"/>
      <c r="D5" s="330"/>
      <c r="E5" s="330"/>
      <c r="F5" s="330"/>
      <c r="G5" s="321"/>
      <c r="H5" s="34"/>
      <c r="I5" s="34"/>
      <c r="J5" s="34"/>
      <c r="K5" s="32"/>
      <c r="L5" s="32"/>
      <c r="M5" s="32"/>
      <c r="N5" s="32"/>
      <c r="O5" s="32"/>
      <c r="P5" s="32"/>
      <c r="Q5" s="32"/>
      <c r="R5" s="32"/>
      <c r="S5" s="32"/>
      <c r="T5" s="32"/>
      <c r="U5" s="32"/>
      <c r="V5" s="32"/>
      <c r="W5" s="32"/>
      <c r="X5" s="32"/>
      <c r="Y5" s="32"/>
      <c r="Z5" s="32"/>
      <c r="AA5" s="190"/>
      <c r="AB5" s="190"/>
      <c r="AC5" s="190"/>
    </row>
    <row r="6" spans="1:29" ht="18" customHeight="1">
      <c r="A6" s="32"/>
      <c r="B6" s="36"/>
      <c r="C6" s="36"/>
      <c r="D6" s="36"/>
      <c r="E6" s="36"/>
      <c r="F6" s="36"/>
      <c r="G6" s="36"/>
      <c r="H6" s="34"/>
      <c r="I6" s="34"/>
      <c r="J6" s="34"/>
      <c r="K6" s="32"/>
      <c r="L6" s="32"/>
      <c r="M6" s="32"/>
      <c r="N6" s="32"/>
      <c r="O6" s="32"/>
      <c r="P6" s="32"/>
      <c r="Q6" s="32"/>
      <c r="R6" s="32"/>
      <c r="S6" s="32"/>
      <c r="T6" s="32"/>
      <c r="U6" s="32"/>
      <c r="V6" s="32"/>
      <c r="W6" s="32"/>
      <c r="X6" s="32"/>
      <c r="Y6" s="32"/>
      <c r="Z6" s="32"/>
      <c r="AA6" s="190"/>
      <c r="AB6" s="190"/>
      <c r="AC6" s="190"/>
    </row>
    <row r="7" spans="1:29" ht="73.5" customHeight="1">
      <c r="A7" s="32"/>
      <c r="B7" s="372" t="s">
        <v>599</v>
      </c>
      <c r="C7" s="332"/>
      <c r="D7" s="332"/>
      <c r="E7" s="332"/>
      <c r="F7" s="332"/>
      <c r="G7" s="306"/>
      <c r="H7" s="34"/>
      <c r="I7" s="34"/>
      <c r="J7" s="34"/>
      <c r="K7" s="32"/>
      <c r="L7" s="32"/>
      <c r="M7" s="37" t="s">
        <v>58</v>
      </c>
      <c r="N7" s="32" t="s">
        <v>59</v>
      </c>
      <c r="O7" s="32"/>
      <c r="P7" s="32"/>
      <c r="Q7" s="32"/>
      <c r="R7" s="32"/>
      <c r="S7" s="32"/>
      <c r="T7" s="32"/>
      <c r="U7" s="32"/>
      <c r="V7" s="32"/>
      <c r="W7" s="32"/>
      <c r="X7" s="32"/>
      <c r="Y7" s="32"/>
      <c r="Z7" s="32"/>
      <c r="AA7" s="190"/>
      <c r="AB7" s="190"/>
      <c r="AC7" s="190"/>
    </row>
    <row r="8" spans="1:29" ht="91.5" customHeight="1">
      <c r="A8" s="32"/>
      <c r="B8" s="372" t="s">
        <v>600</v>
      </c>
      <c r="C8" s="332"/>
      <c r="D8" s="306"/>
      <c r="E8" s="336" t="s">
        <v>601</v>
      </c>
      <c r="F8" s="332"/>
      <c r="G8" s="306"/>
      <c r="H8" s="34"/>
      <c r="I8" s="34"/>
      <c r="J8" s="34"/>
      <c r="K8" s="32"/>
      <c r="L8" s="32"/>
      <c r="M8" s="37" t="s">
        <v>61</v>
      </c>
      <c r="N8" s="32" t="s">
        <v>62</v>
      </c>
      <c r="O8" s="32"/>
      <c r="P8" s="32"/>
      <c r="Q8" s="32"/>
      <c r="R8" s="32"/>
      <c r="S8" s="32"/>
      <c r="T8" s="32"/>
      <c r="U8" s="32"/>
      <c r="V8" s="32"/>
      <c r="W8" s="32"/>
      <c r="X8" s="32"/>
      <c r="Y8" s="32"/>
      <c r="Z8" s="32"/>
      <c r="AA8" s="190"/>
      <c r="AB8" s="190"/>
      <c r="AC8" s="190"/>
    </row>
    <row r="9" spans="1:29">
      <c r="A9" s="32"/>
      <c r="B9" s="32"/>
      <c r="C9" s="32"/>
      <c r="D9" s="32"/>
      <c r="E9" s="32"/>
      <c r="F9" s="32"/>
      <c r="G9" s="34"/>
      <c r="H9" s="34"/>
      <c r="I9" s="34"/>
      <c r="J9" s="34"/>
      <c r="K9" s="32"/>
      <c r="L9" s="32"/>
      <c r="M9" s="32"/>
      <c r="N9" s="32" t="s">
        <v>63</v>
      </c>
      <c r="O9" s="32"/>
      <c r="P9" s="32"/>
      <c r="Q9" s="32"/>
      <c r="R9" s="32"/>
      <c r="S9" s="32"/>
      <c r="T9" s="32"/>
      <c r="U9" s="32"/>
      <c r="V9" s="32"/>
      <c r="W9" s="32"/>
      <c r="X9" s="32"/>
      <c r="Y9" s="32"/>
      <c r="Z9" s="32"/>
      <c r="AA9" s="190"/>
      <c r="AB9" s="190"/>
      <c r="AC9" s="190"/>
    </row>
    <row r="10" spans="1:29" ht="28.5" customHeight="1">
      <c r="A10" s="32"/>
      <c r="B10" s="32"/>
      <c r="C10" s="38"/>
      <c r="D10" s="38"/>
      <c r="E10" s="38"/>
      <c r="F10" s="32"/>
      <c r="G10" s="34"/>
      <c r="H10" s="34"/>
      <c r="I10" s="34"/>
      <c r="J10" s="34"/>
      <c r="K10" s="32"/>
      <c r="L10" s="32"/>
      <c r="M10" s="32"/>
      <c r="N10" s="32" t="s">
        <v>64</v>
      </c>
      <c r="O10" s="32"/>
      <c r="P10" s="32"/>
      <c r="Q10" s="32"/>
      <c r="R10" s="32"/>
      <c r="S10" s="32"/>
      <c r="T10" s="32"/>
      <c r="U10" s="32"/>
      <c r="V10" s="32"/>
      <c r="W10" s="32"/>
      <c r="X10" s="32"/>
      <c r="Y10" s="32"/>
      <c r="Z10" s="32"/>
      <c r="AA10" s="190"/>
      <c r="AB10" s="190"/>
      <c r="AC10" s="190"/>
    </row>
    <row r="11" spans="1:29" ht="78.75" customHeight="1">
      <c r="A11" s="191"/>
      <c r="B11" s="40" t="s">
        <v>65</v>
      </c>
      <c r="C11" s="40" t="s">
        <v>66</v>
      </c>
      <c r="D11" s="40" t="s">
        <v>67</v>
      </c>
      <c r="E11" s="40" t="s">
        <v>68</v>
      </c>
      <c r="F11" s="41" t="s">
        <v>69</v>
      </c>
      <c r="G11" s="40" t="s">
        <v>70</v>
      </c>
      <c r="H11" s="39"/>
      <c r="I11" s="39"/>
      <c r="J11" s="39"/>
      <c r="K11" s="39"/>
      <c r="L11" s="39"/>
      <c r="M11" s="39"/>
      <c r="N11" s="39" t="s">
        <v>71</v>
      </c>
      <c r="O11" s="39"/>
      <c r="P11" s="39"/>
      <c r="Q11" s="39"/>
      <c r="R11" s="39"/>
      <c r="S11" s="39"/>
      <c r="T11" s="39"/>
      <c r="U11" s="39"/>
      <c r="V11" s="39"/>
      <c r="W11" s="39"/>
      <c r="X11" s="39"/>
      <c r="Y11" s="42"/>
      <c r="Z11" s="42"/>
      <c r="AA11" s="42"/>
      <c r="AB11" s="42"/>
      <c r="AC11" s="42"/>
    </row>
    <row r="12" spans="1:29" ht="116.25">
      <c r="A12" s="43">
        <v>1</v>
      </c>
      <c r="B12" s="56" t="s">
        <v>602</v>
      </c>
      <c r="C12" s="45" t="s">
        <v>73</v>
      </c>
      <c r="D12" s="45" t="s">
        <v>74</v>
      </c>
      <c r="E12" s="45" t="s">
        <v>75</v>
      </c>
      <c r="F12" s="45" t="s">
        <v>76</v>
      </c>
      <c r="G12" s="45" t="s">
        <v>603</v>
      </c>
      <c r="H12" s="34"/>
      <c r="I12" s="34"/>
      <c r="J12" s="34"/>
      <c r="K12" s="34"/>
      <c r="L12" s="34"/>
      <c r="M12" s="34"/>
      <c r="N12" s="34"/>
      <c r="O12" s="34"/>
      <c r="P12" s="34"/>
      <c r="Q12" s="34"/>
      <c r="R12" s="34"/>
      <c r="S12" s="34"/>
      <c r="T12" s="34"/>
      <c r="U12" s="34"/>
      <c r="V12" s="34"/>
      <c r="W12" s="34"/>
      <c r="X12" s="34"/>
      <c r="Y12" s="42"/>
      <c r="Z12" s="42"/>
      <c r="AA12" s="42"/>
      <c r="AB12" s="42"/>
      <c r="AC12" s="42"/>
    </row>
    <row r="13" spans="1:29" ht="59.25" customHeight="1">
      <c r="A13" s="43">
        <v>2</v>
      </c>
      <c r="B13" s="56" t="s">
        <v>604</v>
      </c>
      <c r="C13" s="45" t="s">
        <v>73</v>
      </c>
      <c r="D13" s="45" t="s">
        <v>74</v>
      </c>
      <c r="E13" s="45" t="s">
        <v>82</v>
      </c>
      <c r="F13" s="45" t="s">
        <v>83</v>
      </c>
      <c r="G13" s="45" t="s">
        <v>605</v>
      </c>
      <c r="H13" s="34"/>
      <c r="I13" s="34"/>
      <c r="J13" s="34"/>
      <c r="K13" s="34"/>
      <c r="L13" s="34"/>
      <c r="M13" s="34"/>
      <c r="N13" s="34"/>
      <c r="O13" s="34"/>
      <c r="P13" s="34"/>
      <c r="Q13" s="34"/>
      <c r="R13" s="34"/>
      <c r="S13" s="34"/>
      <c r="T13" s="34"/>
      <c r="U13" s="34"/>
      <c r="V13" s="34"/>
      <c r="W13" s="34"/>
      <c r="X13" s="34"/>
      <c r="Y13" s="42"/>
      <c r="Z13" s="42"/>
      <c r="AA13" s="42"/>
      <c r="AB13" s="42"/>
      <c r="AC13" s="42"/>
    </row>
    <row r="14" spans="1:29" ht="88.5" customHeight="1">
      <c r="A14" s="43">
        <v>3</v>
      </c>
      <c r="B14" s="56" t="s">
        <v>152</v>
      </c>
      <c r="C14" s="45" t="s">
        <v>73</v>
      </c>
      <c r="D14" s="45" t="s">
        <v>74</v>
      </c>
      <c r="E14" s="45" t="s">
        <v>75</v>
      </c>
      <c r="F14" s="45" t="s">
        <v>76</v>
      </c>
      <c r="G14" s="45" t="s">
        <v>98</v>
      </c>
      <c r="H14" s="34"/>
      <c r="I14" s="34"/>
      <c r="J14" s="34"/>
      <c r="K14" s="34"/>
      <c r="L14" s="34"/>
      <c r="M14" s="34"/>
      <c r="N14" s="34"/>
      <c r="O14" s="34"/>
      <c r="P14" s="34"/>
      <c r="Q14" s="34"/>
      <c r="R14" s="34"/>
      <c r="S14" s="34"/>
      <c r="T14" s="34"/>
      <c r="U14" s="34"/>
      <c r="V14" s="34"/>
      <c r="W14" s="34"/>
      <c r="X14" s="34"/>
      <c r="Y14" s="42"/>
      <c r="Z14" s="42"/>
      <c r="AA14" s="42"/>
      <c r="AB14" s="42"/>
      <c r="AC14" s="42"/>
    </row>
    <row r="15" spans="1:29" ht="59.25" customHeight="1">
      <c r="A15" s="43">
        <v>4</v>
      </c>
      <c r="B15" s="56" t="s">
        <v>139</v>
      </c>
      <c r="C15" s="45" t="s">
        <v>73</v>
      </c>
      <c r="D15" s="45" t="s">
        <v>74</v>
      </c>
      <c r="E15" s="45" t="s">
        <v>606</v>
      </c>
      <c r="F15" s="45" t="s">
        <v>83</v>
      </c>
      <c r="G15" s="45" t="s">
        <v>607</v>
      </c>
      <c r="H15" s="34"/>
      <c r="I15" s="34"/>
      <c r="J15" s="34"/>
      <c r="K15" s="34"/>
      <c r="L15" s="34"/>
      <c r="M15" s="34"/>
      <c r="N15" s="34"/>
      <c r="O15" s="34"/>
      <c r="P15" s="34"/>
      <c r="Q15" s="34"/>
      <c r="R15" s="34"/>
      <c r="S15" s="34"/>
      <c r="T15" s="34"/>
      <c r="U15" s="34"/>
      <c r="V15" s="34"/>
      <c r="W15" s="34"/>
      <c r="X15" s="34"/>
      <c r="Y15" s="42"/>
      <c r="Z15" s="42"/>
      <c r="AA15" s="42"/>
      <c r="AB15" s="42"/>
      <c r="AC15" s="42"/>
    </row>
    <row r="16" spans="1:29" ht="59.25" customHeight="1">
      <c r="A16" s="43">
        <v>5</v>
      </c>
      <c r="B16" s="56" t="s">
        <v>608</v>
      </c>
      <c r="C16" s="45" t="s">
        <v>86</v>
      </c>
      <c r="D16" s="45" t="s">
        <v>74</v>
      </c>
      <c r="E16" s="45" t="s">
        <v>82</v>
      </c>
      <c r="F16" s="45" t="s">
        <v>83</v>
      </c>
      <c r="G16" s="45" t="s">
        <v>98</v>
      </c>
      <c r="H16" s="34"/>
      <c r="I16" s="34"/>
      <c r="J16" s="34"/>
      <c r="K16" s="34"/>
      <c r="L16" s="34"/>
      <c r="M16" s="34"/>
      <c r="N16" s="34"/>
      <c r="O16" s="34"/>
      <c r="P16" s="34"/>
      <c r="Q16" s="34"/>
      <c r="R16" s="34"/>
      <c r="S16" s="34"/>
      <c r="T16" s="34"/>
      <c r="U16" s="34"/>
      <c r="V16" s="34"/>
      <c r="W16" s="34"/>
      <c r="X16" s="34"/>
      <c r="Y16" s="42"/>
      <c r="Z16" s="42"/>
      <c r="AA16" s="42"/>
      <c r="AB16" s="42"/>
      <c r="AC16" s="42"/>
    </row>
    <row r="17" spans="1:29" ht="59.25" customHeight="1">
      <c r="A17" s="43">
        <v>6</v>
      </c>
      <c r="B17" s="56" t="s">
        <v>609</v>
      </c>
      <c r="C17" s="45" t="s">
        <v>73</v>
      </c>
      <c r="D17" s="45" t="s">
        <v>74</v>
      </c>
      <c r="E17" s="45" t="s">
        <v>75</v>
      </c>
      <c r="F17" s="45" t="s">
        <v>76</v>
      </c>
      <c r="G17" s="45" t="s">
        <v>98</v>
      </c>
      <c r="H17" s="34"/>
      <c r="I17" s="34"/>
      <c r="J17" s="34"/>
      <c r="K17" s="34"/>
      <c r="L17" s="34"/>
      <c r="M17" s="34"/>
      <c r="N17" s="34"/>
      <c r="O17" s="34"/>
      <c r="P17" s="34"/>
      <c r="Q17" s="34"/>
      <c r="R17" s="34"/>
      <c r="S17" s="34"/>
      <c r="T17" s="34"/>
      <c r="U17" s="34"/>
      <c r="V17" s="34"/>
      <c r="W17" s="34"/>
      <c r="X17" s="34"/>
      <c r="Y17" s="42"/>
      <c r="Z17" s="42"/>
      <c r="AA17" s="42"/>
      <c r="AB17" s="42"/>
      <c r="AC17" s="42"/>
    </row>
    <row r="18" spans="1:29" ht="59.25" customHeight="1">
      <c r="A18" s="43">
        <v>7</v>
      </c>
      <c r="B18" s="56" t="s">
        <v>610</v>
      </c>
      <c r="C18" s="45" t="s">
        <v>97</v>
      </c>
      <c r="D18" s="45" t="s">
        <v>74</v>
      </c>
      <c r="E18" s="45" t="s">
        <v>82</v>
      </c>
      <c r="F18" s="45" t="s">
        <v>76</v>
      </c>
      <c r="G18" s="45" t="s">
        <v>611</v>
      </c>
      <c r="H18" s="34"/>
      <c r="I18" s="34"/>
      <c r="J18" s="34"/>
      <c r="K18" s="34"/>
      <c r="L18" s="34"/>
      <c r="M18" s="34"/>
      <c r="N18" s="34"/>
      <c r="O18" s="34"/>
      <c r="P18" s="34"/>
      <c r="Q18" s="34"/>
      <c r="R18" s="34"/>
      <c r="S18" s="34"/>
      <c r="T18" s="34"/>
      <c r="U18" s="34"/>
      <c r="V18" s="34"/>
      <c r="W18" s="34"/>
      <c r="X18" s="34"/>
      <c r="Y18" s="42"/>
      <c r="Z18" s="42"/>
      <c r="AA18" s="42"/>
      <c r="AB18" s="42"/>
      <c r="AC18" s="42"/>
    </row>
    <row r="19" spans="1:29" ht="59.25" customHeight="1">
      <c r="A19" s="43">
        <v>8</v>
      </c>
      <c r="B19" s="56" t="s">
        <v>612</v>
      </c>
      <c r="C19" s="45" t="s">
        <v>97</v>
      </c>
      <c r="D19" s="45" t="s">
        <v>74</v>
      </c>
      <c r="E19" s="45" t="s">
        <v>82</v>
      </c>
      <c r="F19" s="45" t="s">
        <v>76</v>
      </c>
      <c r="G19" s="45" t="s">
        <v>611</v>
      </c>
      <c r="H19" s="34"/>
      <c r="I19" s="34"/>
      <c r="J19" s="34"/>
      <c r="K19" s="34"/>
      <c r="L19" s="34"/>
      <c r="M19" s="34"/>
      <c r="N19" s="34"/>
      <c r="O19" s="34"/>
      <c r="P19" s="34"/>
      <c r="Q19" s="34"/>
      <c r="R19" s="34"/>
      <c r="S19" s="34"/>
      <c r="T19" s="34"/>
      <c r="U19" s="34"/>
      <c r="V19" s="34"/>
      <c r="W19" s="34"/>
      <c r="X19" s="34"/>
      <c r="Y19" s="42"/>
      <c r="Z19" s="42"/>
      <c r="AA19" s="42"/>
      <c r="AB19" s="42"/>
      <c r="AC19" s="42"/>
    </row>
    <row r="20" spans="1:29" ht="59.25" customHeight="1">
      <c r="A20" s="43">
        <v>9</v>
      </c>
      <c r="B20" s="56" t="s">
        <v>613</v>
      </c>
      <c r="C20" s="45" t="s">
        <v>97</v>
      </c>
      <c r="D20" s="45" t="s">
        <v>74</v>
      </c>
      <c r="E20" s="45" t="s">
        <v>606</v>
      </c>
      <c r="F20" s="45" t="s">
        <v>76</v>
      </c>
      <c r="G20" s="45" t="s">
        <v>611</v>
      </c>
      <c r="H20" s="34"/>
      <c r="I20" s="34"/>
      <c r="J20" s="34"/>
      <c r="K20" s="34"/>
      <c r="L20" s="34"/>
      <c r="M20" s="34"/>
      <c r="N20" s="34"/>
      <c r="O20" s="34"/>
      <c r="P20" s="34"/>
      <c r="Q20" s="34"/>
      <c r="R20" s="34"/>
      <c r="S20" s="34"/>
      <c r="T20" s="34"/>
      <c r="U20" s="34"/>
      <c r="V20" s="34"/>
      <c r="W20" s="34"/>
      <c r="X20" s="34"/>
      <c r="Y20" s="42"/>
      <c r="Z20" s="42"/>
      <c r="AA20" s="42"/>
      <c r="AB20" s="42"/>
      <c r="AC20" s="42"/>
    </row>
    <row r="21" spans="1:29" ht="59.25" customHeight="1">
      <c r="A21" s="43">
        <v>10</v>
      </c>
      <c r="B21" s="56" t="s">
        <v>614</v>
      </c>
      <c r="C21" s="45" t="s">
        <v>73</v>
      </c>
      <c r="D21" s="45" t="s">
        <v>74</v>
      </c>
      <c r="E21" s="45" t="s">
        <v>615</v>
      </c>
      <c r="F21" s="45" t="s">
        <v>76</v>
      </c>
      <c r="G21" s="45" t="s">
        <v>616</v>
      </c>
      <c r="H21" s="34"/>
      <c r="I21" s="34"/>
      <c r="J21" s="34"/>
      <c r="K21" s="34"/>
      <c r="L21" s="34"/>
      <c r="M21" s="34"/>
      <c r="N21" s="34"/>
      <c r="O21" s="34"/>
      <c r="P21" s="34"/>
      <c r="Q21" s="34"/>
      <c r="R21" s="34"/>
      <c r="S21" s="34"/>
      <c r="T21" s="34"/>
      <c r="U21" s="34"/>
      <c r="V21" s="34"/>
      <c r="W21" s="34"/>
      <c r="X21" s="34"/>
      <c r="Y21" s="42"/>
      <c r="Z21" s="42"/>
      <c r="AA21" s="42"/>
      <c r="AB21" s="42"/>
      <c r="AC21" s="42"/>
    </row>
    <row r="22" spans="1:29" ht="59.25" customHeight="1">
      <c r="A22" s="43">
        <v>11</v>
      </c>
      <c r="B22" s="56" t="s">
        <v>617</v>
      </c>
      <c r="C22" s="45" t="s">
        <v>73</v>
      </c>
      <c r="D22" s="45" t="s">
        <v>74</v>
      </c>
      <c r="E22" s="45" t="s">
        <v>82</v>
      </c>
      <c r="F22" s="45" t="s">
        <v>76</v>
      </c>
      <c r="G22" s="45" t="s">
        <v>611</v>
      </c>
      <c r="H22" s="34"/>
      <c r="I22" s="34"/>
      <c r="J22" s="34"/>
      <c r="K22" s="34"/>
      <c r="L22" s="34"/>
      <c r="M22" s="34"/>
      <c r="N22" s="34"/>
      <c r="O22" s="34"/>
      <c r="P22" s="34"/>
      <c r="Q22" s="34"/>
      <c r="R22" s="34"/>
      <c r="S22" s="34"/>
      <c r="T22" s="34"/>
      <c r="U22" s="34"/>
      <c r="V22" s="34"/>
      <c r="W22" s="34"/>
      <c r="X22" s="34"/>
      <c r="Y22" s="42"/>
      <c r="Z22" s="42"/>
      <c r="AA22" s="42"/>
      <c r="AB22" s="42"/>
      <c r="AC22" s="42"/>
    </row>
    <row r="23" spans="1:29" ht="111" customHeight="1">
      <c r="A23" s="43">
        <v>12</v>
      </c>
      <c r="B23" s="56" t="s">
        <v>618</v>
      </c>
      <c r="C23" s="45" t="s">
        <v>619</v>
      </c>
      <c r="D23" s="45" t="s">
        <v>74</v>
      </c>
      <c r="E23" s="45" t="s">
        <v>615</v>
      </c>
      <c r="F23" s="45" t="s">
        <v>76</v>
      </c>
      <c r="G23" s="45" t="s">
        <v>98</v>
      </c>
      <c r="H23" s="34"/>
      <c r="I23" s="34"/>
      <c r="J23" s="34"/>
      <c r="K23" s="34"/>
      <c r="L23" s="34"/>
      <c r="M23" s="34"/>
      <c r="N23" s="34"/>
      <c r="O23" s="34"/>
      <c r="P23" s="34"/>
      <c r="Q23" s="34"/>
      <c r="R23" s="34"/>
      <c r="S23" s="34"/>
      <c r="T23" s="34"/>
      <c r="U23" s="34"/>
      <c r="V23" s="34"/>
      <c r="W23" s="34"/>
      <c r="X23" s="34"/>
      <c r="Y23" s="42"/>
      <c r="Z23" s="42"/>
      <c r="AA23" s="42"/>
      <c r="AB23" s="42"/>
      <c r="AC23" s="42"/>
    </row>
    <row r="24" spans="1:29" ht="59.25" customHeight="1">
      <c r="A24" s="43">
        <v>13</v>
      </c>
      <c r="B24" s="56" t="s">
        <v>620</v>
      </c>
      <c r="C24" s="45" t="s">
        <v>73</v>
      </c>
      <c r="D24" s="45" t="s">
        <v>74</v>
      </c>
      <c r="E24" s="45" t="s">
        <v>75</v>
      </c>
      <c r="F24" s="45" t="s">
        <v>76</v>
      </c>
      <c r="G24" s="45" t="s">
        <v>621</v>
      </c>
      <c r="H24" s="34"/>
      <c r="I24" s="34"/>
      <c r="J24" s="34"/>
      <c r="K24" s="34"/>
      <c r="L24" s="34"/>
      <c r="M24" s="34"/>
      <c r="N24" s="34"/>
      <c r="O24" s="34"/>
      <c r="P24" s="34"/>
      <c r="Q24" s="34"/>
      <c r="R24" s="34"/>
      <c r="S24" s="34"/>
      <c r="T24" s="34"/>
      <c r="U24" s="34"/>
      <c r="V24" s="34"/>
      <c r="W24" s="34"/>
      <c r="X24" s="34"/>
      <c r="Y24" s="42"/>
      <c r="Z24" s="42"/>
      <c r="AA24" s="42"/>
      <c r="AB24" s="42"/>
      <c r="AC24" s="42"/>
    </row>
    <row r="25" spans="1:29" ht="59.25" customHeight="1">
      <c r="A25" s="43">
        <v>14</v>
      </c>
      <c r="B25" s="56" t="s">
        <v>622</v>
      </c>
      <c r="C25" s="45" t="s">
        <v>97</v>
      </c>
      <c r="D25" s="45" t="s">
        <v>74</v>
      </c>
      <c r="E25" s="45" t="s">
        <v>75</v>
      </c>
      <c r="F25" s="45" t="s">
        <v>76</v>
      </c>
      <c r="G25" s="45" t="s">
        <v>98</v>
      </c>
      <c r="H25" s="34"/>
      <c r="I25" s="34"/>
      <c r="J25" s="34"/>
      <c r="K25" s="34"/>
      <c r="L25" s="34"/>
      <c r="M25" s="34"/>
      <c r="N25" s="34"/>
      <c r="O25" s="34"/>
      <c r="P25" s="34"/>
      <c r="Q25" s="34"/>
      <c r="R25" s="34"/>
      <c r="S25" s="34"/>
      <c r="T25" s="34"/>
      <c r="U25" s="34"/>
      <c r="V25" s="34"/>
      <c r="W25" s="34"/>
      <c r="X25" s="34"/>
      <c r="Y25" s="42"/>
      <c r="Z25" s="42"/>
      <c r="AA25" s="42"/>
      <c r="AB25" s="42"/>
      <c r="AC25" s="42"/>
    </row>
    <row r="26" spans="1:29" ht="87" customHeight="1">
      <c r="A26" s="43">
        <v>15</v>
      </c>
      <c r="B26" s="56" t="s">
        <v>623</v>
      </c>
      <c r="C26" s="45" t="s">
        <v>73</v>
      </c>
      <c r="D26" s="45" t="s">
        <v>74</v>
      </c>
      <c r="E26" s="45" t="s">
        <v>624</v>
      </c>
      <c r="F26" s="45" t="s">
        <v>625</v>
      </c>
      <c r="G26" s="45" t="s">
        <v>626</v>
      </c>
      <c r="H26" s="34"/>
      <c r="I26" s="34"/>
      <c r="J26" s="34"/>
      <c r="K26" s="34"/>
      <c r="L26" s="34"/>
      <c r="M26" s="34"/>
      <c r="N26" s="34"/>
      <c r="O26" s="34"/>
      <c r="P26" s="34"/>
      <c r="Q26" s="34"/>
      <c r="R26" s="34"/>
      <c r="S26" s="34"/>
      <c r="T26" s="34"/>
      <c r="U26" s="34"/>
      <c r="V26" s="34"/>
      <c r="W26" s="34"/>
      <c r="X26" s="34"/>
      <c r="Y26" s="42"/>
      <c r="Z26" s="42"/>
      <c r="AA26" s="42"/>
      <c r="AB26" s="42"/>
      <c r="AC26" s="42"/>
    </row>
    <row r="27" spans="1:29" ht="66" customHeight="1">
      <c r="A27" s="43">
        <v>16</v>
      </c>
      <c r="B27" s="56" t="s">
        <v>627</v>
      </c>
      <c r="C27" s="45" t="s">
        <v>73</v>
      </c>
      <c r="D27" s="45" t="s">
        <v>74</v>
      </c>
      <c r="E27" s="45" t="s">
        <v>628</v>
      </c>
      <c r="F27" s="45" t="s">
        <v>625</v>
      </c>
      <c r="G27" s="45" t="s">
        <v>629</v>
      </c>
      <c r="H27" s="34"/>
      <c r="I27" s="34"/>
      <c r="J27" s="34"/>
      <c r="K27" s="34"/>
      <c r="L27" s="34"/>
      <c r="M27" s="34"/>
      <c r="N27" s="34"/>
      <c r="O27" s="34"/>
      <c r="P27" s="34"/>
      <c r="Q27" s="34"/>
      <c r="R27" s="34"/>
      <c r="S27" s="34"/>
      <c r="T27" s="34"/>
      <c r="U27" s="34"/>
      <c r="V27" s="34"/>
      <c r="W27" s="34"/>
      <c r="X27" s="34"/>
      <c r="Y27" s="42"/>
      <c r="Z27" s="42"/>
      <c r="AA27" s="42"/>
      <c r="AB27" s="42"/>
      <c r="AC27" s="42"/>
    </row>
    <row r="28" spans="1:29" ht="59.25" customHeight="1">
      <c r="A28" s="43">
        <v>17</v>
      </c>
      <c r="B28" s="56" t="s">
        <v>630</v>
      </c>
      <c r="C28" s="45" t="s">
        <v>73</v>
      </c>
      <c r="D28" s="45" t="s">
        <v>74</v>
      </c>
      <c r="E28" s="45" t="s">
        <v>628</v>
      </c>
      <c r="F28" s="45" t="s">
        <v>625</v>
      </c>
      <c r="G28" s="45" t="s">
        <v>631</v>
      </c>
      <c r="H28" s="34"/>
      <c r="I28" s="34"/>
      <c r="J28" s="34"/>
      <c r="K28" s="34"/>
      <c r="L28" s="34"/>
      <c r="M28" s="34"/>
      <c r="N28" s="34"/>
      <c r="O28" s="34"/>
      <c r="P28" s="34"/>
      <c r="Q28" s="34"/>
      <c r="R28" s="34"/>
      <c r="S28" s="34"/>
      <c r="T28" s="34"/>
      <c r="U28" s="34"/>
      <c r="V28" s="34"/>
      <c r="W28" s="34"/>
      <c r="X28" s="34"/>
      <c r="Y28" s="42"/>
      <c r="Z28" s="42"/>
      <c r="AA28" s="42"/>
      <c r="AB28" s="42"/>
      <c r="AC28" s="42"/>
    </row>
    <row r="29" spans="1:29" ht="59.25" customHeight="1">
      <c r="A29" s="43">
        <v>18</v>
      </c>
      <c r="B29" s="56" t="s">
        <v>632</v>
      </c>
      <c r="C29" s="45" t="s">
        <v>73</v>
      </c>
      <c r="D29" s="45" t="s">
        <v>74</v>
      </c>
      <c r="E29" s="45" t="s">
        <v>82</v>
      </c>
      <c r="F29" s="45" t="s">
        <v>76</v>
      </c>
      <c r="G29" s="45" t="s">
        <v>633</v>
      </c>
      <c r="H29" s="34"/>
      <c r="I29" s="34"/>
      <c r="J29" s="34"/>
      <c r="K29" s="34"/>
      <c r="L29" s="34"/>
      <c r="M29" s="34"/>
      <c r="N29" s="34"/>
      <c r="O29" s="34"/>
      <c r="P29" s="34"/>
      <c r="Q29" s="34"/>
      <c r="R29" s="34"/>
      <c r="S29" s="34"/>
      <c r="T29" s="34"/>
      <c r="U29" s="34"/>
      <c r="V29" s="34"/>
      <c r="W29" s="34"/>
      <c r="X29" s="34"/>
      <c r="Y29" s="42"/>
      <c r="Z29" s="42"/>
      <c r="AA29" s="42"/>
      <c r="AB29" s="42"/>
      <c r="AC29" s="42"/>
    </row>
    <row r="30" spans="1:29" ht="28.5" customHeight="1">
      <c r="A30" s="65"/>
      <c r="B30" s="192"/>
      <c r="C30" s="38"/>
      <c r="D30" s="77"/>
      <c r="E30" s="34"/>
      <c r="F30" s="34"/>
      <c r="G30" s="34"/>
      <c r="H30" s="34"/>
      <c r="I30" s="32"/>
      <c r="J30" s="32"/>
      <c r="K30" s="32"/>
      <c r="L30" s="32"/>
      <c r="M30" s="32"/>
      <c r="N30" s="34" t="s">
        <v>601</v>
      </c>
      <c r="O30" s="32"/>
      <c r="P30" s="32"/>
      <c r="Q30" s="32"/>
      <c r="R30" s="32"/>
      <c r="S30" s="32"/>
      <c r="T30" s="32"/>
      <c r="U30" s="32"/>
      <c r="V30" s="32"/>
      <c r="W30" s="32"/>
      <c r="X30" s="32"/>
      <c r="Y30" s="42"/>
      <c r="Z30" s="42"/>
      <c r="AA30" s="42"/>
      <c r="AB30" s="42"/>
      <c r="AC30" s="42"/>
    </row>
    <row r="31" spans="1:29" ht="28.5" customHeight="1">
      <c r="A31" s="32"/>
      <c r="B31" s="193" t="s">
        <v>227</v>
      </c>
      <c r="C31" s="71"/>
      <c r="D31" s="72"/>
      <c r="E31" s="34"/>
      <c r="F31" s="34"/>
      <c r="G31" s="34"/>
      <c r="H31" s="34"/>
      <c r="I31" s="32"/>
      <c r="J31" s="32"/>
      <c r="K31" s="32"/>
      <c r="L31" s="32"/>
      <c r="M31" s="32"/>
      <c r="N31" s="34" t="s">
        <v>634</v>
      </c>
      <c r="O31" s="32"/>
      <c r="P31" s="32"/>
      <c r="Q31" s="32"/>
      <c r="R31" s="32"/>
      <c r="S31" s="32"/>
      <c r="T31" s="32"/>
      <c r="U31" s="32"/>
      <c r="V31" s="32"/>
      <c r="W31" s="32"/>
      <c r="X31" s="32"/>
      <c r="Y31" s="42"/>
      <c r="Z31" s="42"/>
      <c r="AA31" s="42"/>
      <c r="AB31" s="42"/>
      <c r="AC31" s="42"/>
    </row>
    <row r="32" spans="1:29" ht="28.5" customHeight="1">
      <c r="A32" s="32"/>
      <c r="B32" s="194" t="s">
        <v>228</v>
      </c>
      <c r="C32" s="74"/>
      <c r="D32" s="32"/>
      <c r="E32" s="34"/>
      <c r="F32" s="34"/>
      <c r="G32" s="34"/>
      <c r="H32" s="34"/>
      <c r="I32" s="32"/>
      <c r="J32" s="32"/>
      <c r="K32" s="32"/>
      <c r="L32" s="32"/>
      <c r="M32" s="32"/>
      <c r="N32" s="34" t="s">
        <v>226</v>
      </c>
      <c r="O32" s="32"/>
      <c r="P32" s="32"/>
      <c r="Q32" s="32"/>
      <c r="R32" s="32"/>
      <c r="S32" s="32"/>
      <c r="T32" s="32"/>
      <c r="U32" s="32"/>
      <c r="V32" s="32"/>
      <c r="W32" s="32"/>
      <c r="X32" s="32"/>
      <c r="Y32" s="42"/>
      <c r="Z32" s="42"/>
      <c r="AA32" s="42"/>
      <c r="AB32" s="42"/>
      <c r="AC32" s="42"/>
    </row>
    <row r="33" spans="1:29" ht="28.5" customHeight="1">
      <c r="A33" s="32"/>
      <c r="B33" s="195" t="s">
        <v>229</v>
      </c>
      <c r="C33" s="76"/>
      <c r="D33" s="77"/>
      <c r="E33" s="34"/>
      <c r="F33" s="34"/>
      <c r="G33" s="34"/>
      <c r="H33" s="34"/>
      <c r="I33" s="32"/>
      <c r="J33" s="32"/>
      <c r="K33" s="32"/>
      <c r="L33" s="32"/>
      <c r="M33" s="32"/>
      <c r="N33" s="32"/>
      <c r="O33" s="32"/>
      <c r="P33" s="32"/>
      <c r="Q33" s="32"/>
      <c r="R33" s="32"/>
      <c r="S33" s="32"/>
      <c r="T33" s="32"/>
      <c r="U33" s="32"/>
      <c r="V33" s="32"/>
      <c r="W33" s="32"/>
      <c r="X33" s="32"/>
      <c r="Y33" s="42"/>
      <c r="Z33" s="42"/>
      <c r="AA33" s="42"/>
      <c r="AB33" s="42"/>
      <c r="AC33" s="42"/>
    </row>
    <row r="34" spans="1:29" ht="28.5" customHeight="1">
      <c r="A34" s="32"/>
      <c r="B34" s="196"/>
      <c r="C34" s="38"/>
      <c r="D34" s="77"/>
      <c r="E34" s="34"/>
      <c r="F34" s="34"/>
      <c r="G34" s="34"/>
      <c r="H34" s="34"/>
      <c r="I34" s="32"/>
      <c r="J34" s="32"/>
      <c r="K34" s="32"/>
      <c r="L34" s="32"/>
      <c r="M34" s="32"/>
      <c r="N34" s="32"/>
      <c r="O34" s="32"/>
      <c r="P34" s="32"/>
      <c r="Q34" s="32"/>
      <c r="R34" s="32"/>
      <c r="S34" s="32"/>
      <c r="T34" s="32"/>
      <c r="U34" s="32"/>
      <c r="V34" s="32"/>
      <c r="W34" s="32"/>
      <c r="X34" s="32"/>
      <c r="Y34" s="42"/>
      <c r="Z34" s="42"/>
      <c r="AA34" s="42"/>
      <c r="AB34" s="42"/>
      <c r="AC34" s="42"/>
    </row>
    <row r="35" spans="1:29" ht="28.5" customHeight="1">
      <c r="A35" s="32"/>
      <c r="B35" s="196"/>
      <c r="C35" s="38"/>
      <c r="D35" s="77"/>
      <c r="E35" s="34"/>
      <c r="F35" s="34"/>
      <c r="G35" s="34"/>
      <c r="H35" s="34"/>
      <c r="I35" s="32"/>
      <c r="J35" s="32"/>
      <c r="K35" s="32"/>
      <c r="L35" s="32"/>
      <c r="M35" s="32"/>
      <c r="N35" s="32"/>
      <c r="O35" s="32"/>
      <c r="P35" s="32"/>
      <c r="Q35" s="32"/>
      <c r="R35" s="32"/>
      <c r="S35" s="32"/>
      <c r="T35" s="32"/>
      <c r="U35" s="32"/>
      <c r="V35" s="32"/>
      <c r="W35" s="32"/>
      <c r="X35" s="32"/>
      <c r="Y35" s="42"/>
      <c r="Z35" s="42"/>
      <c r="AA35" s="42"/>
      <c r="AB35" s="42"/>
      <c r="AC35" s="42"/>
    </row>
    <row r="36" spans="1:29" ht="28.5" customHeight="1">
      <c r="A36" s="32"/>
      <c r="B36" s="196"/>
      <c r="C36" s="38"/>
      <c r="D36" s="77"/>
      <c r="E36" s="34"/>
      <c r="F36" s="34"/>
      <c r="G36" s="34"/>
      <c r="H36" s="34"/>
      <c r="I36" s="32"/>
      <c r="J36" s="32"/>
      <c r="K36" s="32"/>
      <c r="L36" s="32"/>
      <c r="M36" s="32"/>
      <c r="N36" s="32"/>
      <c r="O36" s="32"/>
      <c r="P36" s="32"/>
      <c r="Q36" s="32"/>
      <c r="R36" s="32"/>
      <c r="S36" s="32"/>
      <c r="T36" s="32"/>
      <c r="U36" s="32"/>
      <c r="V36" s="32"/>
      <c r="W36" s="32"/>
      <c r="X36" s="32"/>
      <c r="Y36" s="42"/>
      <c r="Z36" s="42"/>
      <c r="AA36" s="42"/>
      <c r="AB36" s="42"/>
      <c r="AC36" s="42"/>
    </row>
    <row r="37" spans="1:29" ht="28.5" customHeight="1">
      <c r="A37" s="32"/>
      <c r="B37" s="196"/>
      <c r="C37" s="38"/>
      <c r="D37" s="77"/>
      <c r="E37" s="34"/>
      <c r="F37" s="34"/>
      <c r="G37" s="34"/>
      <c r="H37" s="34"/>
      <c r="I37" s="32"/>
      <c r="J37" s="32"/>
      <c r="K37" s="32"/>
      <c r="L37" s="32"/>
      <c r="M37" s="32"/>
      <c r="N37" s="32"/>
      <c r="O37" s="32"/>
      <c r="P37" s="32"/>
      <c r="Q37" s="32"/>
      <c r="R37" s="32"/>
      <c r="S37" s="32"/>
      <c r="T37" s="32"/>
      <c r="U37" s="32"/>
      <c r="V37" s="32"/>
      <c r="W37" s="32"/>
      <c r="X37" s="32"/>
      <c r="Y37" s="42"/>
      <c r="Z37" s="42"/>
      <c r="AA37" s="42"/>
      <c r="AB37" s="42"/>
      <c r="AC37" s="42"/>
    </row>
    <row r="38" spans="1:29" ht="28.5" customHeight="1">
      <c r="A38" s="32"/>
      <c r="B38" s="196"/>
      <c r="C38" s="38"/>
      <c r="D38" s="77"/>
      <c r="E38" s="34"/>
      <c r="F38" s="34"/>
      <c r="G38" s="34"/>
      <c r="H38" s="34"/>
      <c r="I38" s="32"/>
      <c r="J38" s="32"/>
      <c r="K38" s="32"/>
      <c r="L38" s="32"/>
      <c r="M38" s="32"/>
      <c r="N38" s="32"/>
      <c r="O38" s="32"/>
      <c r="P38" s="32"/>
      <c r="Q38" s="32"/>
      <c r="R38" s="32"/>
      <c r="S38" s="32"/>
      <c r="T38" s="32"/>
      <c r="U38" s="32"/>
      <c r="V38" s="32"/>
      <c r="W38" s="32"/>
      <c r="X38" s="32"/>
      <c r="Y38" s="42"/>
      <c r="Z38" s="42"/>
      <c r="AA38" s="42"/>
      <c r="AB38" s="42"/>
      <c r="AC38" s="42"/>
    </row>
    <row r="39" spans="1:29" ht="28.5" customHeight="1">
      <c r="A39" s="79"/>
      <c r="B39" s="197"/>
      <c r="C39" s="81"/>
      <c r="D39" s="82"/>
      <c r="E39" s="83"/>
      <c r="F39" s="83"/>
      <c r="G39" s="83"/>
      <c r="H39" s="83"/>
      <c r="I39" s="79"/>
      <c r="J39" s="79"/>
      <c r="K39" s="79"/>
      <c r="L39" s="79"/>
      <c r="M39" s="79"/>
      <c r="N39" s="79"/>
      <c r="O39" s="79"/>
      <c r="P39" s="79"/>
      <c r="Q39" s="79"/>
      <c r="R39" s="79"/>
      <c r="S39" s="79"/>
      <c r="T39" s="79"/>
      <c r="U39" s="79"/>
      <c r="V39" s="79"/>
      <c r="W39" s="79"/>
      <c r="X39" s="79"/>
      <c r="Y39" s="84"/>
      <c r="Z39" s="84"/>
      <c r="AA39" s="42"/>
      <c r="AB39" s="42"/>
      <c r="AC39" s="42"/>
    </row>
    <row r="40" spans="1:29" ht="28.5" customHeight="1">
      <c r="A40" s="32"/>
      <c r="B40" s="196"/>
      <c r="C40" s="38"/>
      <c r="D40" s="77"/>
      <c r="E40" s="34"/>
      <c r="F40" s="34"/>
      <c r="G40" s="34"/>
      <c r="H40" s="34"/>
      <c r="I40" s="32"/>
      <c r="J40" s="32"/>
      <c r="K40" s="32"/>
      <c r="L40" s="32"/>
      <c r="M40" s="32"/>
      <c r="N40" s="32"/>
      <c r="O40" s="32"/>
      <c r="P40" s="32"/>
      <c r="Q40" s="32"/>
      <c r="R40" s="32"/>
      <c r="S40" s="32"/>
      <c r="T40" s="32"/>
      <c r="U40" s="32"/>
      <c r="V40" s="32"/>
      <c r="W40" s="32"/>
      <c r="X40" s="32"/>
      <c r="Y40" s="42"/>
      <c r="Z40" s="42"/>
      <c r="AA40" s="42"/>
      <c r="AB40" s="42"/>
      <c r="AC40" s="42"/>
    </row>
    <row r="41" spans="1:29" ht="28.5" customHeight="1">
      <c r="A41" s="32"/>
      <c r="B41" s="32"/>
      <c r="C41" s="38"/>
      <c r="D41" s="38"/>
      <c r="E41" s="38"/>
      <c r="F41" s="32"/>
      <c r="G41" s="34"/>
      <c r="H41" s="34"/>
      <c r="I41" s="34"/>
      <c r="J41" s="34"/>
      <c r="K41" s="32"/>
      <c r="L41" s="32"/>
      <c r="M41" s="32"/>
      <c r="N41" s="32"/>
      <c r="O41" s="32"/>
      <c r="P41" s="32"/>
      <c r="Q41" s="32"/>
      <c r="R41" s="32"/>
      <c r="S41" s="32"/>
      <c r="T41" s="32"/>
      <c r="U41" s="32"/>
      <c r="V41" s="32"/>
      <c r="W41" s="32"/>
      <c r="X41" s="32"/>
      <c r="Y41" s="32"/>
      <c r="Z41" s="32"/>
      <c r="AA41" s="190"/>
      <c r="AB41" s="190"/>
      <c r="AC41" s="190"/>
    </row>
    <row r="42" spans="1:29" ht="28.5" customHeight="1">
      <c r="A42" s="32"/>
      <c r="B42" s="373" t="s">
        <v>635</v>
      </c>
      <c r="C42" s="338"/>
      <c r="D42" s="314"/>
      <c r="E42" s="38"/>
      <c r="F42" s="32"/>
      <c r="G42" s="34"/>
      <c r="H42" s="34"/>
      <c r="I42" s="34"/>
      <c r="J42" s="34"/>
      <c r="K42" s="32"/>
      <c r="L42" s="32"/>
      <c r="M42" s="32"/>
      <c r="N42" s="32"/>
      <c r="O42" s="32"/>
      <c r="P42" s="32"/>
      <c r="Q42" s="32"/>
      <c r="R42" s="32"/>
      <c r="S42" s="32"/>
      <c r="T42" s="32"/>
      <c r="U42" s="32"/>
      <c r="V42" s="32"/>
      <c r="W42" s="32"/>
      <c r="X42" s="32"/>
      <c r="Y42" s="32"/>
      <c r="Z42" s="32"/>
      <c r="AA42" s="190"/>
      <c r="AB42" s="190"/>
      <c r="AC42" s="190"/>
    </row>
    <row r="43" spans="1:29" ht="28.5" customHeight="1">
      <c r="A43" s="32"/>
      <c r="B43" s="339"/>
      <c r="C43" s="328"/>
      <c r="D43" s="340"/>
      <c r="E43" s="38"/>
      <c r="F43" s="32"/>
      <c r="G43" s="34"/>
      <c r="H43" s="34"/>
      <c r="I43" s="34"/>
      <c r="J43" s="34"/>
      <c r="K43" s="32"/>
      <c r="L43" s="32"/>
      <c r="M43" s="32"/>
      <c r="N43" s="32"/>
      <c r="O43" s="32"/>
      <c r="P43" s="32"/>
      <c r="Q43" s="32"/>
      <c r="R43" s="32"/>
      <c r="S43" s="32"/>
      <c r="T43" s="32"/>
      <c r="U43" s="32"/>
      <c r="V43" s="32"/>
      <c r="W43" s="32"/>
      <c r="X43" s="32"/>
      <c r="Y43" s="32"/>
      <c r="Z43" s="32"/>
      <c r="AA43" s="190"/>
      <c r="AB43" s="190"/>
      <c r="AC43" s="190"/>
    </row>
    <row r="44" spans="1:29" ht="28.5" customHeight="1">
      <c r="A44" s="32"/>
      <c r="B44" s="315"/>
      <c r="C44" s="341"/>
      <c r="D44" s="316"/>
      <c r="E44" s="38"/>
      <c r="F44" s="32"/>
      <c r="G44" s="34"/>
      <c r="H44" s="34"/>
      <c r="I44" s="34"/>
      <c r="J44" s="34"/>
      <c r="K44" s="32"/>
      <c r="L44" s="32"/>
      <c r="M44" s="32"/>
      <c r="N44" s="32"/>
      <c r="O44" s="32"/>
      <c r="P44" s="32"/>
      <c r="Q44" s="32"/>
      <c r="R44" s="32"/>
      <c r="S44" s="32"/>
      <c r="T44" s="32"/>
      <c r="U44" s="32"/>
      <c r="V44" s="32"/>
      <c r="W44" s="32"/>
      <c r="X44" s="32"/>
      <c r="Y44" s="32"/>
      <c r="Z44" s="32"/>
      <c r="AA44" s="190"/>
      <c r="AB44" s="190"/>
      <c r="AC44" s="190"/>
    </row>
    <row r="45" spans="1:29" ht="28.5" customHeight="1">
      <c r="A45" s="32"/>
      <c r="B45" s="86"/>
      <c r="C45" s="86"/>
      <c r="D45" s="86"/>
      <c r="E45" s="38"/>
      <c r="F45" s="32"/>
      <c r="G45" s="34"/>
      <c r="H45" s="34"/>
      <c r="I45" s="34"/>
      <c r="J45" s="34"/>
      <c r="K45" s="32"/>
      <c r="L45" s="32"/>
      <c r="M45" s="32"/>
      <c r="N45" s="32"/>
      <c r="O45" s="32"/>
      <c r="P45" s="32"/>
      <c r="Q45" s="32"/>
      <c r="R45" s="32"/>
      <c r="S45" s="32"/>
      <c r="T45" s="32"/>
      <c r="U45" s="32"/>
      <c r="V45" s="32"/>
      <c r="W45" s="32"/>
      <c r="X45" s="32"/>
      <c r="Y45" s="32"/>
      <c r="Z45" s="32"/>
      <c r="AA45" s="190"/>
      <c r="AB45" s="190"/>
      <c r="AC45" s="190"/>
    </row>
    <row r="46" spans="1:29" ht="28.5" customHeight="1">
      <c r="A46" s="32"/>
      <c r="B46" s="86"/>
      <c r="C46" s="86"/>
      <c r="D46" s="86"/>
      <c r="E46" s="38"/>
      <c r="F46" s="32"/>
      <c r="G46" s="34"/>
      <c r="H46" s="34"/>
      <c r="I46" s="34"/>
      <c r="J46" s="34"/>
      <c r="K46" s="32"/>
      <c r="L46" s="32"/>
      <c r="M46" s="32"/>
      <c r="N46" s="32"/>
      <c r="O46" s="32"/>
      <c r="P46" s="32"/>
      <c r="Q46" s="32"/>
      <c r="R46" s="32"/>
      <c r="S46" s="32"/>
      <c r="T46" s="32"/>
      <c r="U46" s="32"/>
      <c r="V46" s="32"/>
      <c r="W46" s="32"/>
      <c r="X46" s="32"/>
      <c r="Y46" s="32"/>
      <c r="Z46" s="32"/>
      <c r="AA46" s="190"/>
      <c r="AB46" s="190"/>
      <c r="AC46" s="190"/>
    </row>
    <row r="47" spans="1:29" ht="28.5" customHeight="1">
      <c r="A47" s="32"/>
      <c r="B47" s="86"/>
      <c r="C47" s="86"/>
      <c r="D47" s="86"/>
      <c r="E47" s="38"/>
      <c r="F47" s="32"/>
      <c r="G47" s="34"/>
      <c r="H47" s="34"/>
      <c r="I47" s="34"/>
      <c r="J47" s="34"/>
      <c r="K47" s="32"/>
      <c r="L47" s="32"/>
      <c r="M47" s="32"/>
      <c r="N47" s="32"/>
      <c r="O47" s="32"/>
      <c r="P47" s="32"/>
      <c r="Q47" s="32"/>
      <c r="R47" s="32"/>
      <c r="S47" s="32"/>
      <c r="T47" s="32"/>
      <c r="U47" s="32"/>
      <c r="V47" s="32"/>
      <c r="W47" s="32"/>
      <c r="X47" s="32"/>
      <c r="Y47" s="32"/>
      <c r="Z47" s="32"/>
      <c r="AA47" s="190"/>
      <c r="AB47" s="190"/>
      <c r="AC47" s="190"/>
    </row>
    <row r="48" spans="1:29" ht="33.75" customHeight="1">
      <c r="A48" s="32"/>
      <c r="B48" s="198"/>
      <c r="C48" s="88"/>
      <c r="D48" s="38"/>
      <c r="E48" s="38"/>
      <c r="F48" s="32"/>
      <c r="G48" s="34"/>
      <c r="H48" s="34"/>
      <c r="I48" s="34"/>
      <c r="J48" s="34"/>
      <c r="K48" s="32"/>
      <c r="L48" s="32"/>
      <c r="M48" s="32"/>
      <c r="N48" s="32"/>
      <c r="O48" s="32"/>
      <c r="P48" s="32"/>
      <c r="Q48" s="32"/>
      <c r="R48" s="32"/>
      <c r="S48" s="32"/>
      <c r="T48" s="32"/>
      <c r="U48" s="32"/>
      <c r="V48" s="32"/>
      <c r="W48" s="32"/>
      <c r="X48" s="32"/>
      <c r="Y48" s="32"/>
      <c r="Z48" s="32"/>
      <c r="AA48" s="190"/>
      <c r="AB48" s="190"/>
      <c r="AC48" s="190"/>
    </row>
    <row r="49" spans="1:29" ht="33.75" customHeight="1">
      <c r="A49" s="32"/>
      <c r="B49" s="374" t="s">
        <v>636</v>
      </c>
      <c r="C49" s="324"/>
      <c r="D49" s="301"/>
      <c r="E49" s="38"/>
      <c r="F49" s="32"/>
      <c r="G49" s="34"/>
      <c r="H49" s="34"/>
      <c r="I49" s="34"/>
      <c r="J49" s="34"/>
      <c r="K49" s="32"/>
      <c r="L49" s="32"/>
      <c r="M49" s="32"/>
      <c r="N49" s="32"/>
      <c r="O49" s="32"/>
      <c r="P49" s="32"/>
      <c r="Q49" s="32"/>
      <c r="R49" s="32"/>
      <c r="S49" s="32"/>
      <c r="T49" s="32"/>
      <c r="U49" s="32"/>
      <c r="V49" s="32"/>
      <c r="W49" s="32"/>
      <c r="X49" s="32"/>
      <c r="Y49" s="32"/>
      <c r="Z49" s="32"/>
      <c r="AA49" s="190"/>
      <c r="AB49" s="190"/>
      <c r="AC49" s="190"/>
    </row>
    <row r="50" spans="1:29" ht="33.75" customHeight="1">
      <c r="A50" s="32"/>
      <c r="B50" s="90"/>
      <c r="C50" s="90"/>
      <c r="D50" s="38"/>
      <c r="E50" s="38"/>
      <c r="F50" s="32"/>
      <c r="G50" s="34"/>
      <c r="H50" s="34"/>
      <c r="I50" s="34"/>
      <c r="J50" s="34"/>
      <c r="K50" s="32"/>
      <c r="L50" s="32"/>
      <c r="M50" s="32"/>
      <c r="N50" s="32"/>
      <c r="O50" s="32"/>
      <c r="P50" s="32"/>
      <c r="Q50" s="32"/>
      <c r="R50" s="32"/>
      <c r="S50" s="32"/>
      <c r="T50" s="32"/>
      <c r="U50" s="32"/>
      <c r="V50" s="32"/>
      <c r="W50" s="32"/>
      <c r="X50" s="32"/>
      <c r="Y50" s="32"/>
      <c r="Z50" s="32"/>
      <c r="AA50" s="190"/>
      <c r="AB50" s="190"/>
      <c r="AC50" s="190"/>
    </row>
    <row r="51" spans="1:29" ht="33.75" customHeight="1">
      <c r="A51" s="32"/>
      <c r="B51" s="366" t="s">
        <v>232</v>
      </c>
      <c r="C51" s="301"/>
      <c r="D51" s="32"/>
      <c r="E51" s="38"/>
      <c r="F51" s="32"/>
      <c r="G51" s="34"/>
      <c r="H51" s="34"/>
      <c r="I51" s="34"/>
      <c r="J51" s="34"/>
      <c r="K51" s="32"/>
      <c r="L51" s="32"/>
      <c r="M51" s="32"/>
      <c r="N51" s="32"/>
      <c r="O51" s="32"/>
      <c r="P51" s="32"/>
      <c r="Q51" s="32"/>
      <c r="R51" s="32"/>
      <c r="S51" s="32"/>
      <c r="T51" s="32"/>
      <c r="U51" s="32"/>
      <c r="V51" s="32"/>
      <c r="W51" s="32"/>
      <c r="X51" s="32"/>
      <c r="Y51" s="32"/>
      <c r="Z51" s="32"/>
      <c r="AA51" s="190"/>
      <c r="AB51" s="190"/>
      <c r="AC51" s="190"/>
    </row>
    <row r="52" spans="1:29" ht="33.75" customHeight="1">
      <c r="A52" s="33"/>
      <c r="B52" s="91" t="s">
        <v>637</v>
      </c>
      <c r="C52" s="199"/>
      <c r="D52" s="94"/>
      <c r="E52" s="94"/>
      <c r="F52" s="33"/>
      <c r="G52" s="200"/>
      <c r="H52" s="200"/>
      <c r="I52" s="200"/>
      <c r="J52" s="200"/>
      <c r="K52" s="33"/>
      <c r="L52" s="33"/>
      <c r="M52" s="33"/>
      <c r="N52" s="33"/>
      <c r="O52" s="33"/>
      <c r="P52" s="33"/>
      <c r="Q52" s="33"/>
      <c r="R52" s="33"/>
      <c r="S52" s="33"/>
      <c r="T52" s="33"/>
      <c r="U52" s="33"/>
      <c r="V52" s="33"/>
      <c r="W52" s="33"/>
      <c r="X52" s="33"/>
      <c r="Y52" s="33"/>
      <c r="Z52" s="33"/>
      <c r="AA52" s="201"/>
      <c r="AB52" s="201"/>
      <c r="AC52" s="201"/>
    </row>
    <row r="53" spans="1:29" ht="33.75" customHeight="1">
      <c r="A53" s="33"/>
      <c r="B53" s="91" t="s">
        <v>638</v>
      </c>
      <c r="C53" s="199"/>
      <c r="D53" s="94"/>
      <c r="E53" s="94"/>
      <c r="F53" s="33"/>
      <c r="G53" s="200"/>
      <c r="H53" s="200"/>
      <c r="I53" s="200"/>
      <c r="J53" s="200"/>
      <c r="K53" s="33"/>
      <c r="L53" s="33"/>
      <c r="M53" s="33"/>
      <c r="N53" s="33"/>
      <c r="O53" s="33"/>
      <c r="P53" s="33"/>
      <c r="Q53" s="33"/>
      <c r="R53" s="33"/>
      <c r="S53" s="33"/>
      <c r="T53" s="33"/>
      <c r="U53" s="33"/>
      <c r="V53" s="33"/>
      <c r="W53" s="33"/>
      <c r="X53" s="33"/>
      <c r="Y53" s="33"/>
      <c r="Z53" s="33"/>
      <c r="AA53" s="201"/>
      <c r="AB53" s="201"/>
      <c r="AC53" s="201"/>
    </row>
    <row r="54" spans="1:29" ht="33.75" customHeight="1">
      <c r="A54" s="33"/>
      <c r="B54" s="91" t="s">
        <v>639</v>
      </c>
      <c r="C54" s="199"/>
      <c r="D54" s="94"/>
      <c r="E54" s="94"/>
      <c r="F54" s="33"/>
      <c r="G54" s="200"/>
      <c r="H54" s="200"/>
      <c r="I54" s="200"/>
      <c r="J54" s="200"/>
      <c r="K54" s="33"/>
      <c r="L54" s="33"/>
      <c r="M54" s="33"/>
      <c r="N54" s="33"/>
      <c r="O54" s="33"/>
      <c r="P54" s="33"/>
      <c r="Q54" s="33"/>
      <c r="R54" s="33"/>
      <c r="S54" s="33"/>
      <c r="T54" s="33"/>
      <c r="U54" s="33"/>
      <c r="V54" s="33"/>
      <c r="W54" s="33"/>
      <c r="X54" s="33"/>
      <c r="Y54" s="33"/>
      <c r="Z54" s="33"/>
      <c r="AA54" s="201"/>
      <c r="AB54" s="201"/>
      <c r="AC54" s="201"/>
    </row>
    <row r="55" spans="1:29" ht="33.75" customHeight="1">
      <c r="A55" s="33"/>
      <c r="B55" s="91" t="s">
        <v>640</v>
      </c>
      <c r="C55" s="199"/>
      <c r="D55" s="94"/>
      <c r="E55" s="94"/>
      <c r="F55" s="33"/>
      <c r="G55" s="200"/>
      <c r="H55" s="200"/>
      <c r="I55" s="200"/>
      <c r="J55" s="200"/>
      <c r="K55" s="33"/>
      <c r="L55" s="33"/>
      <c r="M55" s="33"/>
      <c r="N55" s="33"/>
      <c r="O55" s="33"/>
      <c r="P55" s="33"/>
      <c r="Q55" s="33"/>
      <c r="R55" s="33"/>
      <c r="S55" s="33"/>
      <c r="T55" s="33"/>
      <c r="U55" s="33"/>
      <c r="V55" s="33"/>
      <c r="W55" s="33"/>
      <c r="X55" s="33"/>
      <c r="Y55" s="33"/>
      <c r="Z55" s="33"/>
      <c r="AA55" s="201"/>
      <c r="AB55" s="201"/>
      <c r="AC55" s="201"/>
    </row>
    <row r="56" spans="1:29" ht="33.75" customHeight="1">
      <c r="A56" s="33"/>
      <c r="B56" s="91" t="s">
        <v>641</v>
      </c>
      <c r="C56" s="199"/>
      <c r="D56" s="94"/>
      <c r="E56" s="94"/>
      <c r="F56" s="33"/>
      <c r="G56" s="200"/>
      <c r="H56" s="200"/>
      <c r="I56" s="200"/>
      <c r="J56" s="200"/>
      <c r="K56" s="33"/>
      <c r="L56" s="33"/>
      <c r="M56" s="33"/>
      <c r="N56" s="33"/>
      <c r="O56" s="33"/>
      <c r="P56" s="33"/>
      <c r="Q56" s="33"/>
      <c r="R56" s="33"/>
      <c r="S56" s="33"/>
      <c r="T56" s="33"/>
      <c r="U56" s="33"/>
      <c r="V56" s="33"/>
      <c r="W56" s="33"/>
      <c r="X56" s="33"/>
      <c r="Y56" s="33"/>
      <c r="Z56" s="33"/>
      <c r="AA56" s="201"/>
      <c r="AB56" s="201"/>
      <c r="AC56" s="201"/>
    </row>
    <row r="57" spans="1:29" ht="33.75" customHeight="1">
      <c r="A57" s="33"/>
      <c r="B57" s="91" t="s">
        <v>642</v>
      </c>
      <c r="C57" s="199"/>
      <c r="D57" s="94"/>
      <c r="E57" s="94"/>
      <c r="F57" s="33"/>
      <c r="G57" s="200"/>
      <c r="H57" s="200"/>
      <c r="I57" s="200"/>
      <c r="J57" s="200"/>
      <c r="K57" s="33"/>
      <c r="L57" s="33"/>
      <c r="M57" s="33"/>
      <c r="N57" s="33"/>
      <c r="O57" s="33"/>
      <c r="P57" s="33"/>
      <c r="Q57" s="33"/>
      <c r="R57" s="33"/>
      <c r="S57" s="33"/>
      <c r="T57" s="33"/>
      <c r="U57" s="33"/>
      <c r="V57" s="33"/>
      <c r="W57" s="33"/>
      <c r="X57" s="33"/>
      <c r="Y57" s="33"/>
      <c r="Z57" s="33"/>
      <c r="AA57" s="201"/>
      <c r="AB57" s="201"/>
      <c r="AC57" s="201"/>
    </row>
    <row r="58" spans="1:29" ht="33.75" customHeight="1">
      <c r="A58" s="33"/>
      <c r="B58" s="91" t="s">
        <v>643</v>
      </c>
      <c r="C58" s="199"/>
      <c r="D58" s="94"/>
      <c r="E58" s="94"/>
      <c r="F58" s="33"/>
      <c r="G58" s="200"/>
      <c r="H58" s="200"/>
      <c r="I58" s="200"/>
      <c r="J58" s="200"/>
      <c r="K58" s="33"/>
      <c r="L58" s="33"/>
      <c r="M58" s="33"/>
      <c r="N58" s="33"/>
      <c r="O58" s="33"/>
      <c r="P58" s="33"/>
      <c r="Q58" s="33"/>
      <c r="R58" s="33"/>
      <c r="S58" s="33"/>
      <c r="T58" s="33"/>
      <c r="U58" s="33"/>
      <c r="V58" s="33"/>
      <c r="W58" s="33"/>
      <c r="X58" s="33"/>
      <c r="Y58" s="33"/>
      <c r="Z58" s="33"/>
      <c r="AA58" s="201"/>
      <c r="AB58" s="201"/>
      <c r="AC58" s="201"/>
    </row>
    <row r="59" spans="1:29" ht="33.75" customHeight="1">
      <c r="A59" s="33"/>
      <c r="B59" s="91" t="s">
        <v>644</v>
      </c>
      <c r="C59" s="199"/>
      <c r="D59" s="94"/>
      <c r="E59" s="94"/>
      <c r="F59" s="33"/>
      <c r="G59" s="200"/>
      <c r="H59" s="200"/>
      <c r="I59" s="200"/>
      <c r="J59" s="200"/>
      <c r="K59" s="33"/>
      <c r="L59" s="33"/>
      <c r="M59" s="33"/>
      <c r="N59" s="33"/>
      <c r="O59" s="33"/>
      <c r="P59" s="33"/>
      <c r="Q59" s="33"/>
      <c r="R59" s="33"/>
      <c r="S59" s="33"/>
      <c r="T59" s="33"/>
      <c r="U59" s="33"/>
      <c r="V59" s="33"/>
      <c r="W59" s="33"/>
      <c r="X59" s="33"/>
      <c r="Y59" s="33"/>
      <c r="Z59" s="33"/>
      <c r="AA59" s="201"/>
      <c r="AB59" s="201"/>
      <c r="AC59" s="201"/>
    </row>
    <row r="60" spans="1:29" ht="33.75" customHeight="1">
      <c r="A60" s="33"/>
      <c r="B60" s="91" t="s">
        <v>645</v>
      </c>
      <c r="C60" s="199"/>
      <c r="D60" s="94"/>
      <c r="E60" s="94"/>
      <c r="F60" s="33"/>
      <c r="G60" s="200"/>
      <c r="H60" s="200"/>
      <c r="I60" s="200"/>
      <c r="J60" s="200"/>
      <c r="K60" s="33"/>
      <c r="L60" s="33"/>
      <c r="M60" s="33"/>
      <c r="N60" s="33"/>
      <c r="O60" s="33"/>
      <c r="P60" s="33"/>
      <c r="Q60" s="33"/>
      <c r="R60" s="33"/>
      <c r="S60" s="33"/>
      <c r="T60" s="33"/>
      <c r="U60" s="33"/>
      <c r="V60" s="33"/>
      <c r="W60" s="33"/>
      <c r="X60" s="33"/>
      <c r="Y60" s="33"/>
      <c r="Z60" s="33"/>
      <c r="AA60" s="201"/>
      <c r="AB60" s="201"/>
      <c r="AC60" s="201"/>
    </row>
    <row r="61" spans="1:29" ht="33.75" customHeight="1">
      <c r="A61" s="33"/>
      <c r="B61" s="91" t="s">
        <v>646</v>
      </c>
      <c r="C61" s="199"/>
      <c r="D61" s="94"/>
      <c r="E61" s="94"/>
      <c r="F61" s="33"/>
      <c r="G61" s="200"/>
      <c r="H61" s="200"/>
      <c r="I61" s="200"/>
      <c r="J61" s="200"/>
      <c r="K61" s="33"/>
      <c r="L61" s="33"/>
      <c r="M61" s="33"/>
      <c r="N61" s="33"/>
      <c r="O61" s="33"/>
      <c r="P61" s="33"/>
      <c r="Q61" s="33"/>
      <c r="R61" s="33"/>
      <c r="S61" s="33"/>
      <c r="T61" s="33"/>
      <c r="U61" s="33"/>
      <c r="V61" s="33"/>
      <c r="W61" s="33"/>
      <c r="X61" s="33"/>
      <c r="Y61" s="33"/>
      <c r="Z61" s="33"/>
      <c r="AA61" s="201"/>
      <c r="AB61" s="201"/>
      <c r="AC61" s="201"/>
    </row>
    <row r="62" spans="1:29" ht="33.75" customHeight="1">
      <c r="A62" s="33"/>
      <c r="B62" s="91" t="s">
        <v>647</v>
      </c>
      <c r="C62" s="199"/>
      <c r="D62" s="94"/>
      <c r="E62" s="94"/>
      <c r="F62" s="33"/>
      <c r="G62" s="200"/>
      <c r="H62" s="200"/>
      <c r="I62" s="200"/>
      <c r="J62" s="200"/>
      <c r="K62" s="33"/>
      <c r="L62" s="33"/>
      <c r="M62" s="33"/>
      <c r="N62" s="33"/>
      <c r="O62" s="33"/>
      <c r="P62" s="33"/>
      <c r="Q62" s="33"/>
      <c r="R62" s="33"/>
      <c r="S62" s="33"/>
      <c r="T62" s="33"/>
      <c r="U62" s="33"/>
      <c r="V62" s="33"/>
      <c r="W62" s="33"/>
      <c r="X62" s="33"/>
      <c r="Y62" s="33"/>
      <c r="Z62" s="33"/>
      <c r="AA62" s="201"/>
      <c r="AB62" s="201"/>
      <c r="AC62" s="201"/>
    </row>
    <row r="63" spans="1:29" ht="33.75" customHeight="1">
      <c r="A63" s="33"/>
      <c r="B63" s="91" t="s">
        <v>648</v>
      </c>
      <c r="C63" s="199"/>
      <c r="D63" s="94"/>
      <c r="E63" s="94"/>
      <c r="F63" s="33"/>
      <c r="G63" s="200"/>
      <c r="H63" s="200"/>
      <c r="I63" s="200"/>
      <c r="J63" s="200"/>
      <c r="K63" s="33"/>
      <c r="L63" s="33"/>
      <c r="M63" s="33"/>
      <c r="N63" s="33"/>
      <c r="O63" s="33"/>
      <c r="P63" s="33"/>
      <c r="Q63" s="33"/>
      <c r="R63" s="33"/>
      <c r="S63" s="33"/>
      <c r="T63" s="33"/>
      <c r="U63" s="33"/>
      <c r="V63" s="33"/>
      <c r="W63" s="33"/>
      <c r="X63" s="33"/>
      <c r="Y63" s="33"/>
      <c r="Z63" s="33"/>
      <c r="AA63" s="201"/>
      <c r="AB63" s="201"/>
      <c r="AC63" s="201"/>
    </row>
    <row r="64" spans="1:29" ht="33.75" customHeight="1">
      <c r="A64" s="33"/>
      <c r="B64" s="91" t="s">
        <v>649</v>
      </c>
      <c r="C64" s="199"/>
      <c r="D64" s="94"/>
      <c r="E64" s="94"/>
      <c r="F64" s="33"/>
      <c r="G64" s="200"/>
      <c r="H64" s="200"/>
      <c r="I64" s="200"/>
      <c r="J64" s="200"/>
      <c r="K64" s="33"/>
      <c r="L64" s="33"/>
      <c r="M64" s="33"/>
      <c r="N64" s="33"/>
      <c r="O64" s="33"/>
      <c r="P64" s="33"/>
      <c r="Q64" s="33"/>
      <c r="R64" s="33"/>
      <c r="S64" s="33"/>
      <c r="T64" s="33"/>
      <c r="U64" s="33"/>
      <c r="V64" s="33"/>
      <c r="W64" s="33"/>
      <c r="X64" s="33"/>
      <c r="Y64" s="33"/>
      <c r="Z64" s="33"/>
      <c r="AA64" s="201"/>
      <c r="AB64" s="201"/>
      <c r="AC64" s="201"/>
    </row>
    <row r="65" spans="1:29" ht="33.75" customHeight="1">
      <c r="A65" s="33"/>
      <c r="B65" s="91" t="s">
        <v>650</v>
      </c>
      <c r="C65" s="199"/>
      <c r="D65" s="94"/>
      <c r="E65" s="94"/>
      <c r="F65" s="33"/>
      <c r="G65" s="200"/>
      <c r="H65" s="200"/>
      <c r="I65" s="200"/>
      <c r="J65" s="200"/>
      <c r="K65" s="33"/>
      <c r="L65" s="33"/>
      <c r="M65" s="33"/>
      <c r="N65" s="33"/>
      <c r="O65" s="33"/>
      <c r="P65" s="33"/>
      <c r="Q65" s="33"/>
      <c r="R65" s="33"/>
      <c r="S65" s="33"/>
      <c r="T65" s="33"/>
      <c r="U65" s="33"/>
      <c r="V65" s="33"/>
      <c r="W65" s="33"/>
      <c r="X65" s="33"/>
      <c r="Y65" s="33"/>
      <c r="Z65" s="33"/>
      <c r="AA65" s="201"/>
      <c r="AB65" s="201"/>
      <c r="AC65" s="201"/>
    </row>
    <row r="66" spans="1:29" ht="33.75" customHeight="1">
      <c r="A66" s="33"/>
      <c r="B66" s="91" t="s">
        <v>651</v>
      </c>
      <c r="C66" s="199"/>
      <c r="D66" s="94"/>
      <c r="E66" s="94"/>
      <c r="F66" s="33"/>
      <c r="G66" s="200"/>
      <c r="H66" s="200"/>
      <c r="I66" s="200"/>
      <c r="J66" s="200"/>
      <c r="K66" s="33"/>
      <c r="L66" s="33"/>
      <c r="M66" s="33"/>
      <c r="N66" s="33"/>
      <c r="O66" s="33"/>
      <c r="P66" s="33"/>
      <c r="Q66" s="33"/>
      <c r="R66" s="33"/>
      <c r="S66" s="33"/>
      <c r="T66" s="33"/>
      <c r="U66" s="33"/>
      <c r="V66" s="33"/>
      <c r="W66" s="33"/>
      <c r="X66" s="33"/>
      <c r="Y66" s="33"/>
      <c r="Z66" s="33"/>
      <c r="AA66" s="201"/>
      <c r="AB66" s="201"/>
      <c r="AC66" s="201"/>
    </row>
    <row r="67" spans="1:29" ht="33.75" customHeight="1">
      <c r="A67" s="33"/>
      <c r="B67" s="91" t="s">
        <v>652</v>
      </c>
      <c r="C67" s="199"/>
      <c r="D67" s="94"/>
      <c r="E67" s="94"/>
      <c r="F67" s="33"/>
      <c r="G67" s="200"/>
      <c r="H67" s="200"/>
      <c r="I67" s="200"/>
      <c r="J67" s="200"/>
      <c r="K67" s="33"/>
      <c r="L67" s="33"/>
      <c r="M67" s="33"/>
      <c r="N67" s="33"/>
      <c r="O67" s="33"/>
      <c r="P67" s="33"/>
      <c r="Q67" s="33"/>
      <c r="R67" s="33"/>
      <c r="S67" s="33"/>
      <c r="T67" s="33"/>
      <c r="U67" s="33"/>
      <c r="V67" s="33"/>
      <c r="W67" s="33"/>
      <c r="X67" s="33"/>
      <c r="Y67" s="33"/>
      <c r="Z67" s="33"/>
      <c r="AA67" s="201"/>
      <c r="AB67" s="201"/>
      <c r="AC67" s="201"/>
    </row>
    <row r="68" spans="1:29" ht="33.75" customHeight="1">
      <c r="A68" s="33"/>
      <c r="B68" s="91" t="s">
        <v>653</v>
      </c>
      <c r="C68" s="199"/>
      <c r="D68" s="94"/>
      <c r="E68" s="94"/>
      <c r="F68" s="33"/>
      <c r="G68" s="200"/>
      <c r="H68" s="200"/>
      <c r="I68" s="200"/>
      <c r="J68" s="200"/>
      <c r="K68" s="33"/>
      <c r="L68" s="33"/>
      <c r="M68" s="33"/>
      <c r="N68" s="33"/>
      <c r="O68" s="33"/>
      <c r="P68" s="33"/>
      <c r="Q68" s="33"/>
      <c r="R68" s="33"/>
      <c r="S68" s="33"/>
      <c r="T68" s="33"/>
      <c r="U68" s="33"/>
      <c r="V68" s="33"/>
      <c r="W68" s="33"/>
      <c r="X68" s="33"/>
      <c r="Y68" s="33"/>
      <c r="Z68" s="33"/>
      <c r="AA68" s="201"/>
      <c r="AB68" s="201"/>
      <c r="AC68" s="201"/>
    </row>
    <row r="69" spans="1:29" ht="33.75" customHeight="1">
      <c r="A69" s="33"/>
      <c r="B69" s="91" t="s">
        <v>654</v>
      </c>
      <c r="C69" s="199"/>
      <c r="D69" s="94"/>
      <c r="E69" s="94"/>
      <c r="F69" s="33"/>
      <c r="G69" s="200"/>
      <c r="H69" s="200"/>
      <c r="I69" s="200"/>
      <c r="J69" s="200"/>
      <c r="K69" s="33"/>
      <c r="L69" s="33"/>
      <c r="M69" s="33"/>
      <c r="N69" s="33"/>
      <c r="O69" s="33"/>
      <c r="P69" s="33"/>
      <c r="Q69" s="33"/>
      <c r="R69" s="33"/>
      <c r="S69" s="33"/>
      <c r="T69" s="33"/>
      <c r="U69" s="33"/>
      <c r="V69" s="33"/>
      <c r="W69" s="33"/>
      <c r="X69" s="33"/>
      <c r="Y69" s="33"/>
      <c r="Z69" s="33"/>
      <c r="AA69" s="201"/>
      <c r="AB69" s="201"/>
      <c r="AC69" s="201"/>
    </row>
    <row r="70" spans="1:29" ht="33.75" customHeight="1">
      <c r="A70" s="32"/>
      <c r="B70" s="202"/>
      <c r="C70" s="88"/>
      <c r="D70" s="38"/>
      <c r="E70" s="38"/>
      <c r="F70" s="32"/>
      <c r="G70" s="34"/>
      <c r="H70" s="34"/>
      <c r="I70" s="34"/>
      <c r="J70" s="34"/>
      <c r="K70" s="32"/>
      <c r="L70" s="32"/>
      <c r="M70" s="32"/>
      <c r="N70" s="32"/>
      <c r="O70" s="32"/>
      <c r="P70" s="32"/>
      <c r="Q70" s="32"/>
      <c r="R70" s="32"/>
      <c r="S70" s="32"/>
      <c r="T70" s="32"/>
      <c r="U70" s="32"/>
      <c r="V70" s="32"/>
      <c r="W70" s="32"/>
      <c r="X70" s="32"/>
      <c r="Y70" s="32"/>
      <c r="Z70" s="32"/>
      <c r="AA70" s="190"/>
      <c r="AB70" s="190"/>
      <c r="AC70" s="190"/>
    </row>
    <row r="71" spans="1:29" ht="33.75" customHeight="1">
      <c r="A71" s="32"/>
      <c r="B71" s="203" t="s">
        <v>315</v>
      </c>
      <c r="C71" s="38"/>
      <c r="D71" s="38"/>
      <c r="E71" s="38"/>
      <c r="F71" s="32"/>
      <c r="G71" s="34"/>
      <c r="H71" s="34"/>
      <c r="I71" s="34"/>
      <c r="J71" s="34"/>
      <c r="K71" s="32"/>
      <c r="L71" s="32"/>
      <c r="M71" s="32"/>
      <c r="N71" s="32"/>
      <c r="O71" s="32"/>
      <c r="P71" s="32"/>
      <c r="Q71" s="32"/>
      <c r="R71" s="32"/>
      <c r="S71" s="32"/>
      <c r="T71" s="32"/>
      <c r="U71" s="32"/>
      <c r="V71" s="32"/>
      <c r="W71" s="32"/>
      <c r="X71" s="32"/>
      <c r="Y71" s="32"/>
      <c r="Z71" s="32"/>
      <c r="AA71" s="190"/>
      <c r="AB71" s="190"/>
      <c r="AC71" s="190"/>
    </row>
    <row r="72" spans="1:29" ht="63.75" customHeight="1">
      <c r="A72" s="32"/>
      <c r="B72" s="97" t="s">
        <v>316</v>
      </c>
      <c r="C72" s="97" t="s">
        <v>317</v>
      </c>
      <c r="D72" s="97" t="s">
        <v>318</v>
      </c>
      <c r="E72" s="38"/>
      <c r="F72" s="32"/>
      <c r="G72" s="34"/>
      <c r="H72" s="34"/>
      <c r="I72" s="34"/>
      <c r="J72" s="34"/>
      <c r="K72" s="32"/>
      <c r="L72" s="32"/>
      <c r="M72" s="32"/>
      <c r="N72" s="32"/>
      <c r="O72" s="32"/>
      <c r="P72" s="32"/>
      <c r="Q72" s="32"/>
      <c r="R72" s="32"/>
      <c r="S72" s="32"/>
      <c r="T72" s="32"/>
      <c r="U72" s="32"/>
      <c r="V72" s="32"/>
      <c r="W72" s="32"/>
      <c r="X72" s="32"/>
      <c r="Y72" s="32"/>
      <c r="Z72" s="32"/>
      <c r="AA72" s="190"/>
      <c r="AB72" s="190"/>
      <c r="AC72" s="190"/>
    </row>
    <row r="73" spans="1:29" ht="58.5" customHeight="1">
      <c r="A73" s="32"/>
      <c r="B73" s="204">
        <v>18</v>
      </c>
      <c r="C73" s="204">
        <v>8</v>
      </c>
      <c r="D73" s="99">
        <f>C73/B73</f>
        <v>0.44444444444444442</v>
      </c>
      <c r="E73" s="38"/>
      <c r="F73" s="32"/>
      <c r="G73" s="34"/>
      <c r="H73" s="34"/>
      <c r="I73" s="34"/>
      <c r="J73" s="34"/>
      <c r="K73" s="32"/>
      <c r="L73" s="32"/>
      <c r="M73" s="32"/>
      <c r="N73" s="32"/>
      <c r="O73" s="32"/>
      <c r="P73" s="32"/>
      <c r="Q73" s="32"/>
      <c r="R73" s="32"/>
      <c r="S73" s="32"/>
      <c r="T73" s="32"/>
      <c r="U73" s="32"/>
      <c r="V73" s="32"/>
      <c r="W73" s="32"/>
      <c r="X73" s="32"/>
      <c r="Y73" s="32"/>
      <c r="Z73" s="32"/>
      <c r="AA73" s="190"/>
      <c r="AB73" s="190"/>
      <c r="AC73" s="190"/>
    </row>
    <row r="74" spans="1:29" ht="33.75" customHeight="1">
      <c r="A74" s="32"/>
      <c r="B74" s="198"/>
      <c r="C74" s="88"/>
      <c r="D74" s="38"/>
      <c r="E74" s="38"/>
      <c r="F74" s="32"/>
      <c r="G74" s="34"/>
      <c r="H74" s="34"/>
      <c r="I74" s="34"/>
      <c r="J74" s="34"/>
      <c r="K74" s="32"/>
      <c r="L74" s="32"/>
      <c r="M74" s="32"/>
      <c r="N74" s="32"/>
      <c r="O74" s="32"/>
      <c r="P74" s="32"/>
      <c r="Q74" s="32"/>
      <c r="R74" s="32"/>
      <c r="S74" s="32"/>
      <c r="T74" s="32"/>
      <c r="U74" s="32"/>
      <c r="V74" s="32"/>
      <c r="W74" s="32"/>
      <c r="X74" s="32"/>
      <c r="Y74" s="32"/>
      <c r="Z74" s="32"/>
      <c r="AA74" s="190"/>
      <c r="AB74" s="190"/>
      <c r="AC74" s="190"/>
    </row>
    <row r="75" spans="1:29" ht="33.75" customHeight="1">
      <c r="A75" s="32"/>
      <c r="B75" s="205" t="s">
        <v>655</v>
      </c>
      <c r="C75" s="88"/>
      <c r="D75" s="38"/>
      <c r="E75" s="42"/>
      <c r="F75" s="32"/>
      <c r="G75" s="34"/>
      <c r="H75" s="34"/>
      <c r="I75" s="34"/>
      <c r="J75" s="34"/>
      <c r="K75" s="32"/>
      <c r="L75" s="32"/>
      <c r="M75" s="32"/>
      <c r="N75" s="32"/>
      <c r="O75" s="32"/>
      <c r="P75" s="32"/>
      <c r="Q75" s="32"/>
      <c r="R75" s="32"/>
      <c r="S75" s="32"/>
      <c r="T75" s="32"/>
      <c r="U75" s="32"/>
      <c r="V75" s="32"/>
      <c r="W75" s="32"/>
      <c r="X75" s="32"/>
      <c r="Y75" s="32"/>
      <c r="Z75" s="32"/>
      <c r="AA75" s="190"/>
      <c r="AB75" s="190"/>
      <c r="AC75" s="190"/>
    </row>
    <row r="76" spans="1:29" ht="51.75" customHeight="1">
      <c r="A76" s="32"/>
      <c r="B76" s="100" t="s">
        <v>320</v>
      </c>
      <c r="C76" s="101" t="s">
        <v>321</v>
      </c>
      <c r="D76" s="42"/>
      <c r="E76" s="323" t="s">
        <v>322</v>
      </c>
      <c r="F76" s="324"/>
      <c r="G76" s="301"/>
      <c r="H76" s="34"/>
      <c r="I76" s="34"/>
      <c r="J76" s="34"/>
      <c r="K76" s="32"/>
      <c r="L76" s="32"/>
      <c r="M76" s="32"/>
      <c r="N76" s="32"/>
      <c r="O76" s="32"/>
      <c r="P76" s="32"/>
      <c r="Q76" s="32"/>
      <c r="R76" s="32"/>
      <c r="S76" s="32"/>
      <c r="T76" s="32"/>
      <c r="U76" s="32"/>
      <c r="V76" s="32"/>
      <c r="W76" s="32"/>
      <c r="X76" s="32"/>
      <c r="Y76" s="32"/>
      <c r="Z76" s="32"/>
      <c r="AA76" s="190"/>
      <c r="AB76" s="190"/>
      <c r="AC76" s="190"/>
    </row>
    <row r="77" spans="1:29" ht="39.75" customHeight="1">
      <c r="A77" s="32"/>
      <c r="B77" s="109" t="s">
        <v>331</v>
      </c>
      <c r="C77" s="110" t="e">
        <f>SUM(#REF!)</f>
        <v>#REF!</v>
      </c>
      <c r="D77" s="32"/>
      <c r="E77" s="325"/>
      <c r="F77" s="326"/>
      <c r="G77" s="326"/>
      <c r="H77" s="326"/>
      <c r="I77" s="319"/>
      <c r="J77" s="34"/>
      <c r="K77" s="32"/>
      <c r="L77" s="32"/>
      <c r="M77" s="32"/>
      <c r="N77" s="32"/>
      <c r="O77" s="32"/>
      <c r="P77" s="32"/>
      <c r="Q77" s="32"/>
      <c r="R77" s="32"/>
      <c r="S77" s="32"/>
      <c r="T77" s="32"/>
      <c r="U77" s="32"/>
      <c r="V77" s="32"/>
      <c r="W77" s="32"/>
      <c r="X77" s="32"/>
      <c r="Y77" s="32"/>
      <c r="Z77" s="32"/>
      <c r="AA77" s="190"/>
      <c r="AB77" s="190"/>
      <c r="AC77" s="190"/>
    </row>
    <row r="78" spans="1:29" ht="39" customHeight="1">
      <c r="A78" s="32"/>
      <c r="B78" s="206"/>
      <c r="C78" s="32"/>
      <c r="D78" s="112"/>
      <c r="E78" s="320"/>
      <c r="F78" s="330"/>
      <c r="G78" s="330"/>
      <c r="H78" s="330"/>
      <c r="I78" s="321"/>
      <c r="J78" s="34"/>
      <c r="K78" s="32"/>
      <c r="L78" s="32"/>
      <c r="M78" s="32"/>
      <c r="N78" s="32"/>
      <c r="O78" s="32"/>
      <c r="P78" s="32"/>
      <c r="Q78" s="32"/>
      <c r="R78" s="32"/>
      <c r="S78" s="32"/>
      <c r="T78" s="32"/>
      <c r="U78" s="32"/>
      <c r="V78" s="32"/>
      <c r="W78" s="32"/>
      <c r="X78" s="32"/>
      <c r="Y78" s="32"/>
      <c r="Z78" s="32"/>
      <c r="AA78" s="190"/>
      <c r="AB78" s="190"/>
      <c r="AC78" s="190"/>
    </row>
    <row r="79" spans="1:29" ht="28.5" customHeight="1">
      <c r="A79" s="367"/>
      <c r="B79" s="207"/>
      <c r="C79" s="208"/>
      <c r="D79" s="209"/>
      <c r="E79" s="210"/>
      <c r="F79" s="181"/>
      <c r="G79" s="181"/>
      <c r="H79" s="181"/>
      <c r="I79" s="181"/>
      <c r="J79" s="34"/>
      <c r="K79" s="32"/>
      <c r="L79" s="32"/>
      <c r="M79" s="32"/>
      <c r="N79" s="32"/>
      <c r="O79" s="32"/>
      <c r="P79" s="32"/>
      <c r="Q79" s="32"/>
      <c r="R79" s="32"/>
      <c r="S79" s="32"/>
      <c r="T79" s="32"/>
      <c r="U79" s="32"/>
      <c r="V79" s="32"/>
      <c r="W79" s="32"/>
      <c r="X79" s="32"/>
      <c r="Y79" s="32"/>
      <c r="Z79" s="32"/>
      <c r="AA79" s="190"/>
      <c r="AB79" s="190"/>
      <c r="AC79" s="190"/>
    </row>
    <row r="80" spans="1:29" ht="28.5" customHeight="1">
      <c r="A80" s="368"/>
      <c r="B80" s="211"/>
      <c r="C80" s="212"/>
      <c r="D80" s="208"/>
      <c r="E80" s="213"/>
      <c r="F80" s="181"/>
      <c r="G80" s="181"/>
      <c r="H80" s="181"/>
      <c r="I80" s="181"/>
      <c r="J80" s="34"/>
      <c r="K80" s="32"/>
      <c r="L80" s="32"/>
      <c r="M80" s="32"/>
      <c r="N80" s="32"/>
      <c r="O80" s="32"/>
      <c r="P80" s="32"/>
      <c r="Q80" s="32"/>
      <c r="R80" s="32"/>
      <c r="S80" s="32"/>
      <c r="T80" s="32"/>
      <c r="U80" s="32"/>
      <c r="V80" s="32"/>
      <c r="W80" s="32"/>
      <c r="X80" s="32"/>
      <c r="Y80" s="32"/>
      <c r="Z80" s="32"/>
      <c r="AA80" s="190"/>
      <c r="AB80" s="190"/>
      <c r="AC80" s="190"/>
    </row>
    <row r="81" spans="1:29" ht="28.5" customHeight="1">
      <c r="A81" s="368"/>
      <c r="B81" s="206"/>
      <c r="C81" s="32"/>
      <c r="D81" s="208"/>
      <c r="E81" s="213"/>
      <c r="F81" s="181"/>
      <c r="G81" s="181"/>
      <c r="H81" s="181"/>
      <c r="I81" s="181"/>
      <c r="J81" s="34"/>
      <c r="K81" s="32"/>
      <c r="L81" s="32"/>
      <c r="M81" s="32"/>
      <c r="N81" s="32"/>
      <c r="O81" s="32"/>
      <c r="P81" s="32"/>
      <c r="Q81" s="32"/>
      <c r="R81" s="32"/>
      <c r="S81" s="32"/>
      <c r="T81" s="32"/>
      <c r="U81" s="32"/>
      <c r="V81" s="32"/>
      <c r="W81" s="32"/>
      <c r="X81" s="32"/>
      <c r="Y81" s="32"/>
      <c r="Z81" s="32"/>
      <c r="AA81" s="190"/>
      <c r="AB81" s="190"/>
      <c r="AC81" s="190"/>
    </row>
    <row r="82" spans="1:29" ht="31.5" customHeight="1">
      <c r="A82" s="369"/>
      <c r="B82" s="214" t="s">
        <v>656</v>
      </c>
      <c r="C82" s="215"/>
      <c r="D82" s="212"/>
      <c r="E82" s="216"/>
      <c r="F82" s="181"/>
      <c r="G82" s="181"/>
      <c r="H82" s="181"/>
      <c r="I82" s="181"/>
      <c r="J82" s="34"/>
      <c r="K82" s="32"/>
      <c r="L82" s="32"/>
      <c r="M82" s="32"/>
      <c r="N82" s="32"/>
      <c r="O82" s="32"/>
      <c r="P82" s="32"/>
      <c r="Q82" s="32"/>
      <c r="R82" s="32"/>
      <c r="S82" s="32"/>
      <c r="T82" s="32"/>
      <c r="U82" s="32"/>
      <c r="V82" s="32"/>
      <c r="W82" s="32"/>
      <c r="X82" s="32"/>
      <c r="Y82" s="32"/>
      <c r="Z82" s="32"/>
      <c r="AA82" s="190"/>
      <c r="AB82" s="190"/>
      <c r="AC82" s="190"/>
    </row>
    <row r="83" spans="1:29" ht="31.5" customHeight="1">
      <c r="A83" s="217"/>
      <c r="B83" s="218" t="s">
        <v>657</v>
      </c>
      <c r="C83" s="219"/>
      <c r="D83" s="220"/>
      <c r="E83" s="220"/>
      <c r="F83" s="221"/>
      <c r="G83" s="221"/>
      <c r="H83" s="221"/>
      <c r="I83" s="221"/>
      <c r="J83" s="222"/>
      <c r="K83" s="190"/>
      <c r="L83" s="190"/>
      <c r="M83" s="190"/>
      <c r="N83" s="190"/>
      <c r="O83" s="190"/>
      <c r="P83" s="190"/>
      <c r="Q83" s="190"/>
      <c r="R83" s="190"/>
      <c r="S83" s="190"/>
      <c r="T83" s="190"/>
      <c r="U83" s="190"/>
      <c r="V83" s="190"/>
      <c r="W83" s="190"/>
      <c r="X83" s="190"/>
      <c r="Y83" s="190"/>
      <c r="Z83" s="190"/>
      <c r="AA83" s="190"/>
      <c r="AB83" s="190"/>
      <c r="AC83" s="190"/>
    </row>
    <row r="84" spans="1:29" ht="31.5" customHeight="1">
      <c r="A84" s="217"/>
      <c r="B84" s="223" t="s">
        <v>658</v>
      </c>
      <c r="C84" s="219"/>
      <c r="D84" s="220"/>
      <c r="E84" s="220"/>
      <c r="F84" s="221"/>
      <c r="G84" s="221"/>
      <c r="H84" s="221"/>
      <c r="I84" s="221"/>
      <c r="J84" s="222"/>
      <c r="K84" s="190"/>
      <c r="L84" s="190"/>
      <c r="M84" s="190"/>
      <c r="N84" s="190"/>
      <c r="O84" s="190"/>
      <c r="P84" s="190"/>
      <c r="Q84" s="190"/>
      <c r="R84" s="190"/>
      <c r="S84" s="190"/>
      <c r="T84" s="190"/>
      <c r="U84" s="190"/>
      <c r="V84" s="190"/>
      <c r="W84" s="190"/>
      <c r="X84" s="190"/>
      <c r="Y84" s="190"/>
      <c r="Z84" s="190"/>
      <c r="AA84" s="190"/>
      <c r="AB84" s="190"/>
      <c r="AC84" s="190"/>
    </row>
    <row r="85" spans="1:29" ht="31.5" customHeight="1">
      <c r="A85" s="217"/>
      <c r="B85" s="223" t="s">
        <v>659</v>
      </c>
      <c r="C85" s="219"/>
      <c r="D85" s="220"/>
      <c r="E85" s="220"/>
      <c r="F85" s="221"/>
      <c r="G85" s="221"/>
      <c r="H85" s="221"/>
      <c r="I85" s="221"/>
      <c r="J85" s="222"/>
      <c r="K85" s="190"/>
      <c r="L85" s="190"/>
      <c r="M85" s="190"/>
      <c r="N85" s="190"/>
      <c r="O85" s="190"/>
      <c r="P85" s="190"/>
      <c r="Q85" s="190"/>
      <c r="R85" s="190"/>
      <c r="S85" s="190"/>
      <c r="T85" s="190"/>
      <c r="U85" s="190"/>
      <c r="V85" s="190"/>
      <c r="W85" s="190"/>
      <c r="X85" s="190"/>
      <c r="Y85" s="190"/>
      <c r="Z85" s="190"/>
      <c r="AA85" s="190"/>
      <c r="AB85" s="190"/>
      <c r="AC85" s="190"/>
    </row>
    <row r="86" spans="1:29" ht="31.5" customHeight="1">
      <c r="A86" s="217"/>
      <c r="B86" s="223" t="s">
        <v>660</v>
      </c>
      <c r="C86" s="219"/>
      <c r="D86" s="220"/>
      <c r="E86" s="220"/>
      <c r="F86" s="221"/>
      <c r="G86" s="221"/>
      <c r="H86" s="221"/>
      <c r="I86" s="221"/>
      <c r="J86" s="222"/>
      <c r="K86" s="190"/>
      <c r="L86" s="190"/>
      <c r="M86" s="190"/>
      <c r="N86" s="190"/>
      <c r="O86" s="190"/>
      <c r="P86" s="190"/>
      <c r="Q86" s="190"/>
      <c r="R86" s="190"/>
      <c r="S86" s="190"/>
      <c r="T86" s="190"/>
      <c r="U86" s="190"/>
      <c r="V86" s="190"/>
      <c r="W86" s="190"/>
      <c r="X86" s="190"/>
      <c r="Y86" s="190"/>
      <c r="Z86" s="190"/>
      <c r="AA86" s="190"/>
      <c r="AB86" s="190"/>
      <c r="AC86" s="190"/>
    </row>
    <row r="87" spans="1:29" ht="31.5" customHeight="1">
      <c r="A87" s="217"/>
      <c r="B87" s="223" t="s">
        <v>661</v>
      </c>
      <c r="C87" s="219"/>
      <c r="D87" s="220"/>
      <c r="E87" s="220"/>
      <c r="F87" s="221"/>
      <c r="G87" s="221"/>
      <c r="H87" s="221"/>
      <c r="I87" s="221"/>
      <c r="J87" s="222"/>
      <c r="K87" s="190"/>
      <c r="L87" s="190"/>
      <c r="M87" s="190"/>
      <c r="N87" s="190"/>
      <c r="O87" s="190"/>
      <c r="P87" s="190"/>
      <c r="Q87" s="190"/>
      <c r="R87" s="190"/>
      <c r="S87" s="190"/>
      <c r="T87" s="190"/>
      <c r="U87" s="190"/>
      <c r="V87" s="190"/>
      <c r="W87" s="190"/>
      <c r="X87" s="190"/>
      <c r="Y87" s="190"/>
      <c r="Z87" s="190"/>
      <c r="AA87" s="190"/>
      <c r="AB87" s="190"/>
      <c r="AC87" s="190"/>
    </row>
    <row r="88" spans="1:29" ht="31.5" customHeight="1">
      <c r="A88" s="217"/>
      <c r="B88" s="223" t="s">
        <v>662</v>
      </c>
      <c r="C88" s="219"/>
      <c r="D88" s="220"/>
      <c r="E88" s="220"/>
      <c r="F88" s="221"/>
      <c r="G88" s="221"/>
      <c r="H88" s="221"/>
      <c r="I88" s="221"/>
      <c r="J88" s="222"/>
      <c r="K88" s="190"/>
      <c r="L88" s="190"/>
      <c r="M88" s="190"/>
      <c r="N88" s="190"/>
      <c r="O88" s="190"/>
      <c r="P88" s="190"/>
      <c r="Q88" s="190"/>
      <c r="R88" s="190"/>
      <c r="S88" s="190"/>
      <c r="T88" s="190"/>
      <c r="U88" s="190"/>
      <c r="V88" s="190"/>
      <c r="W88" s="190"/>
      <c r="X88" s="190"/>
      <c r="Y88" s="190"/>
      <c r="Z88" s="190"/>
      <c r="AA88" s="190"/>
      <c r="AB88" s="190"/>
      <c r="AC88" s="190"/>
    </row>
    <row r="89" spans="1:29" ht="31.5" customHeight="1">
      <c r="A89" s="217"/>
      <c r="B89" s="223" t="s">
        <v>663</v>
      </c>
      <c r="C89" s="219"/>
      <c r="D89" s="220"/>
      <c r="E89" s="220"/>
      <c r="F89" s="221"/>
      <c r="G89" s="221"/>
      <c r="H89" s="221"/>
      <c r="I89" s="221"/>
      <c r="J89" s="222"/>
      <c r="K89" s="190"/>
      <c r="L89" s="190"/>
      <c r="M89" s="190"/>
      <c r="N89" s="190"/>
      <c r="O89" s="190"/>
      <c r="P89" s="190"/>
      <c r="Q89" s="190"/>
      <c r="R89" s="190"/>
      <c r="S89" s="190"/>
      <c r="T89" s="190"/>
      <c r="U89" s="190"/>
      <c r="V89" s="190"/>
      <c r="W89" s="190"/>
      <c r="X89" s="190"/>
      <c r="Y89" s="190"/>
      <c r="Z89" s="190"/>
      <c r="AA89" s="190"/>
      <c r="AB89" s="190"/>
      <c r="AC89" s="190"/>
    </row>
    <row r="90" spans="1:29" ht="31.5" customHeight="1">
      <c r="A90" s="217"/>
      <c r="B90" s="223" t="s">
        <v>664</v>
      </c>
      <c r="C90" s="219"/>
      <c r="D90" s="220"/>
      <c r="E90" s="220"/>
      <c r="F90" s="221"/>
      <c r="G90" s="221"/>
      <c r="H90" s="221"/>
      <c r="I90" s="221"/>
      <c r="J90" s="222"/>
      <c r="K90" s="190"/>
      <c r="L90" s="190"/>
      <c r="M90" s="190"/>
      <c r="N90" s="190"/>
      <c r="O90" s="190"/>
      <c r="P90" s="190"/>
      <c r="Q90" s="190"/>
      <c r="R90" s="190"/>
      <c r="S90" s="190"/>
      <c r="T90" s="190"/>
      <c r="U90" s="190"/>
      <c r="V90" s="190"/>
      <c r="W90" s="190"/>
      <c r="X90" s="190"/>
      <c r="Y90" s="190"/>
      <c r="Z90" s="190"/>
      <c r="AA90" s="190"/>
      <c r="AB90" s="190"/>
      <c r="AC90" s="190"/>
    </row>
    <row r="91" spans="1:29" ht="31.5" customHeight="1">
      <c r="A91" s="217"/>
      <c r="B91" s="223" t="s">
        <v>665</v>
      </c>
      <c r="C91" s="219"/>
      <c r="D91" s="220"/>
      <c r="E91" s="220"/>
      <c r="F91" s="221"/>
      <c r="G91" s="221"/>
      <c r="H91" s="221"/>
      <c r="I91" s="221"/>
      <c r="J91" s="222"/>
      <c r="K91" s="190"/>
      <c r="L91" s="190"/>
      <c r="M91" s="190"/>
      <c r="N91" s="190"/>
      <c r="O91" s="190"/>
      <c r="P91" s="190"/>
      <c r="Q91" s="190"/>
      <c r="R91" s="190"/>
      <c r="S91" s="190"/>
      <c r="T91" s="190"/>
      <c r="U91" s="190"/>
      <c r="V91" s="190"/>
      <c r="W91" s="190"/>
      <c r="X91" s="190"/>
      <c r="Y91" s="190"/>
      <c r="Z91" s="190"/>
      <c r="AA91" s="190"/>
      <c r="AB91" s="190"/>
      <c r="AC91" s="190"/>
    </row>
    <row r="92" spans="1:29" ht="31.5" customHeight="1">
      <c r="A92" s="217"/>
      <c r="B92" s="223" t="s">
        <v>666</v>
      </c>
      <c r="C92" s="219"/>
      <c r="D92" s="220"/>
      <c r="E92" s="220"/>
      <c r="F92" s="221"/>
      <c r="G92" s="221"/>
      <c r="H92" s="221"/>
      <c r="I92" s="221"/>
      <c r="J92" s="222"/>
      <c r="K92" s="190"/>
      <c r="L92" s="190"/>
      <c r="M92" s="190"/>
      <c r="N92" s="190"/>
      <c r="O92" s="190"/>
      <c r="P92" s="190"/>
      <c r="Q92" s="190"/>
      <c r="R92" s="190"/>
      <c r="S92" s="190"/>
      <c r="T92" s="190"/>
      <c r="U92" s="190"/>
      <c r="V92" s="190"/>
      <c r="W92" s="190"/>
      <c r="X92" s="190"/>
      <c r="Y92" s="190"/>
      <c r="Z92" s="190"/>
      <c r="AA92" s="190"/>
      <c r="AB92" s="190"/>
      <c r="AC92" s="190"/>
    </row>
    <row r="93" spans="1:29" ht="31.5" customHeight="1">
      <c r="A93" s="217"/>
      <c r="B93" s="223" t="s">
        <v>667</v>
      </c>
      <c r="C93" s="219"/>
      <c r="D93" s="220"/>
      <c r="E93" s="220"/>
      <c r="F93" s="221"/>
      <c r="G93" s="221"/>
      <c r="H93" s="221"/>
      <c r="I93" s="221"/>
      <c r="J93" s="222"/>
      <c r="K93" s="190"/>
      <c r="L93" s="190"/>
      <c r="M93" s="190"/>
      <c r="N93" s="190"/>
      <c r="O93" s="190"/>
      <c r="P93" s="190"/>
      <c r="Q93" s="190"/>
      <c r="R93" s="190"/>
      <c r="S93" s="190"/>
      <c r="T93" s="190"/>
      <c r="U93" s="190"/>
      <c r="V93" s="190"/>
      <c r="W93" s="190"/>
      <c r="X93" s="190"/>
      <c r="Y93" s="190"/>
      <c r="Z93" s="190"/>
      <c r="AA93" s="190"/>
      <c r="AB93" s="190"/>
      <c r="AC93" s="190"/>
    </row>
    <row r="94" spans="1:29" ht="31.5" customHeight="1">
      <c r="A94" s="217"/>
      <c r="B94" s="223" t="s">
        <v>668</v>
      </c>
      <c r="C94" s="219"/>
      <c r="D94" s="220"/>
      <c r="E94" s="220"/>
      <c r="F94" s="221"/>
      <c r="G94" s="221"/>
      <c r="H94" s="221"/>
      <c r="I94" s="221"/>
      <c r="J94" s="222"/>
      <c r="K94" s="190"/>
      <c r="L94" s="190"/>
      <c r="M94" s="190"/>
      <c r="N94" s="190"/>
      <c r="O94" s="190"/>
      <c r="P94" s="190"/>
      <c r="Q94" s="190"/>
      <c r="R94" s="190"/>
      <c r="S94" s="190"/>
      <c r="T94" s="190"/>
      <c r="U94" s="190"/>
      <c r="V94" s="190"/>
      <c r="W94" s="190"/>
      <c r="X94" s="190"/>
      <c r="Y94" s="190"/>
      <c r="Z94" s="190"/>
      <c r="AA94" s="190"/>
      <c r="AB94" s="190"/>
      <c r="AC94" s="190"/>
    </row>
    <row r="95" spans="1:29" ht="31.5" customHeight="1">
      <c r="A95" s="217"/>
      <c r="B95" s="223" t="s">
        <v>669</v>
      </c>
      <c r="C95" s="219"/>
      <c r="D95" s="220"/>
      <c r="E95" s="220"/>
      <c r="F95" s="221"/>
      <c r="G95" s="221"/>
      <c r="H95" s="221"/>
      <c r="I95" s="221"/>
      <c r="J95" s="222"/>
      <c r="K95" s="190"/>
      <c r="L95" s="190"/>
      <c r="M95" s="190"/>
      <c r="N95" s="190"/>
      <c r="O95" s="190"/>
      <c r="P95" s="190"/>
      <c r="Q95" s="190"/>
      <c r="R95" s="190"/>
      <c r="S95" s="190"/>
      <c r="T95" s="190"/>
      <c r="U95" s="190"/>
      <c r="V95" s="190"/>
      <c r="W95" s="190"/>
      <c r="X95" s="190"/>
      <c r="Y95" s="190"/>
      <c r="Z95" s="190"/>
      <c r="AA95" s="190"/>
      <c r="AB95" s="190"/>
      <c r="AC95" s="190"/>
    </row>
    <row r="96" spans="1:29" ht="31.5" customHeight="1">
      <c r="A96" s="217"/>
      <c r="B96" s="223" t="s">
        <v>670</v>
      </c>
      <c r="C96" s="219"/>
      <c r="D96" s="220"/>
      <c r="E96" s="220"/>
      <c r="F96" s="221"/>
      <c r="G96" s="221"/>
      <c r="H96" s="221"/>
      <c r="I96" s="221"/>
      <c r="J96" s="222"/>
      <c r="K96" s="190"/>
      <c r="L96" s="190"/>
      <c r="M96" s="190"/>
      <c r="N96" s="190"/>
      <c r="O96" s="190"/>
      <c r="P96" s="190"/>
      <c r="Q96" s="190"/>
      <c r="R96" s="190"/>
      <c r="S96" s="190"/>
      <c r="T96" s="190"/>
      <c r="U96" s="190"/>
      <c r="V96" s="190"/>
      <c r="W96" s="190"/>
      <c r="X96" s="190"/>
      <c r="Y96" s="190"/>
      <c r="Z96" s="190"/>
      <c r="AA96" s="190"/>
      <c r="AB96" s="190"/>
      <c r="AC96" s="190"/>
    </row>
    <row r="97" spans="1:29" ht="31.5" customHeight="1">
      <c r="A97" s="217"/>
      <c r="B97" s="223" t="s">
        <v>671</v>
      </c>
      <c r="C97" s="219"/>
      <c r="D97" s="220"/>
      <c r="E97" s="220"/>
      <c r="F97" s="221"/>
      <c r="G97" s="221"/>
      <c r="H97" s="221"/>
      <c r="I97" s="221"/>
      <c r="J97" s="222"/>
      <c r="K97" s="190"/>
      <c r="L97" s="190"/>
      <c r="M97" s="190"/>
      <c r="N97" s="190"/>
      <c r="O97" s="190"/>
      <c r="P97" s="190"/>
      <c r="Q97" s="190"/>
      <c r="R97" s="190"/>
      <c r="S97" s="190"/>
      <c r="T97" s="190"/>
      <c r="U97" s="190"/>
      <c r="V97" s="190"/>
      <c r="W97" s="190"/>
      <c r="X97" s="190"/>
      <c r="Y97" s="190"/>
      <c r="Z97" s="190"/>
      <c r="AA97" s="190"/>
      <c r="AB97" s="190"/>
      <c r="AC97" s="190"/>
    </row>
    <row r="98" spans="1:29" ht="31.5" customHeight="1">
      <c r="A98" s="217"/>
      <c r="B98" s="223" t="s">
        <v>672</v>
      </c>
      <c r="C98" s="219"/>
      <c r="D98" s="220"/>
      <c r="E98" s="220"/>
      <c r="F98" s="221"/>
      <c r="G98" s="221"/>
      <c r="H98" s="221"/>
      <c r="I98" s="221"/>
      <c r="J98" s="222"/>
      <c r="K98" s="190"/>
      <c r="L98" s="190"/>
      <c r="M98" s="190"/>
      <c r="N98" s="190"/>
      <c r="O98" s="190"/>
      <c r="P98" s="190"/>
      <c r="Q98" s="190"/>
      <c r="R98" s="190"/>
      <c r="S98" s="190"/>
      <c r="T98" s="190"/>
      <c r="U98" s="190"/>
      <c r="V98" s="190"/>
      <c r="W98" s="190"/>
      <c r="X98" s="190"/>
      <c r="Y98" s="190"/>
      <c r="Z98" s="190"/>
      <c r="AA98" s="190"/>
      <c r="AB98" s="190"/>
      <c r="AC98" s="190"/>
    </row>
    <row r="99" spans="1:29" ht="31.5" customHeight="1">
      <c r="A99" s="217"/>
      <c r="B99" s="223" t="s">
        <v>673</v>
      </c>
      <c r="C99" s="219"/>
      <c r="D99" s="220"/>
      <c r="E99" s="220"/>
      <c r="F99" s="221"/>
      <c r="G99" s="221"/>
      <c r="H99" s="221"/>
      <c r="I99" s="221"/>
      <c r="J99" s="222"/>
      <c r="K99" s="190"/>
      <c r="L99" s="190"/>
      <c r="M99" s="190"/>
      <c r="N99" s="190"/>
      <c r="O99" s="190"/>
      <c r="P99" s="190"/>
      <c r="Q99" s="190"/>
      <c r="R99" s="190"/>
      <c r="S99" s="190"/>
      <c r="T99" s="190"/>
      <c r="U99" s="190"/>
      <c r="V99" s="190"/>
      <c r="W99" s="190"/>
      <c r="X99" s="190"/>
      <c r="Y99" s="190"/>
      <c r="Z99" s="190"/>
      <c r="AA99" s="190"/>
      <c r="AB99" s="190"/>
      <c r="AC99" s="190"/>
    </row>
    <row r="100" spans="1:29" ht="31.5" customHeight="1">
      <c r="A100" s="217"/>
      <c r="B100" s="223" t="s">
        <v>674</v>
      </c>
      <c r="C100" s="219"/>
      <c r="D100" s="220"/>
      <c r="E100" s="220"/>
      <c r="F100" s="221"/>
      <c r="G100" s="221"/>
      <c r="H100" s="221"/>
      <c r="I100" s="221"/>
      <c r="J100" s="222"/>
      <c r="K100" s="190"/>
      <c r="L100" s="190"/>
      <c r="M100" s="190"/>
      <c r="N100" s="190"/>
      <c r="O100" s="190"/>
      <c r="P100" s="190"/>
      <c r="Q100" s="190"/>
      <c r="R100" s="190"/>
      <c r="S100" s="190"/>
      <c r="T100" s="190"/>
      <c r="U100" s="190"/>
      <c r="V100" s="190"/>
      <c r="W100" s="190"/>
      <c r="X100" s="190"/>
      <c r="Y100" s="190"/>
      <c r="Z100" s="190"/>
      <c r="AA100" s="190"/>
      <c r="AB100" s="190"/>
      <c r="AC100" s="190"/>
    </row>
    <row r="101" spans="1:29" ht="31.5" customHeight="1">
      <c r="A101" s="217"/>
      <c r="B101" s="223" t="s">
        <v>675</v>
      </c>
      <c r="C101" s="219"/>
      <c r="D101" s="220"/>
      <c r="E101" s="220"/>
      <c r="F101" s="221"/>
      <c r="G101" s="221"/>
      <c r="H101" s="221"/>
      <c r="I101" s="221"/>
      <c r="J101" s="222"/>
      <c r="K101" s="190"/>
      <c r="L101" s="190"/>
      <c r="M101" s="190"/>
      <c r="N101" s="190"/>
      <c r="O101" s="190"/>
      <c r="P101" s="190"/>
      <c r="Q101" s="190"/>
      <c r="R101" s="190"/>
      <c r="S101" s="190"/>
      <c r="T101" s="190"/>
      <c r="U101" s="190"/>
      <c r="V101" s="190"/>
      <c r="W101" s="190"/>
      <c r="X101" s="190"/>
      <c r="Y101" s="190"/>
      <c r="Z101" s="190"/>
      <c r="AA101" s="190"/>
      <c r="AB101" s="190"/>
      <c r="AC101" s="190"/>
    </row>
  </sheetData>
  <mergeCells count="11">
    <mergeCell ref="B51:C51"/>
    <mergeCell ref="E76:G76"/>
    <mergeCell ref="E77:I78"/>
    <mergeCell ref="A79:A82"/>
    <mergeCell ref="B2:G3"/>
    <mergeCell ref="B4:G5"/>
    <mergeCell ref="B7:G7"/>
    <mergeCell ref="B8:D8"/>
    <mergeCell ref="E8:G8"/>
    <mergeCell ref="B42:D44"/>
    <mergeCell ref="B49:D49"/>
  </mergeCells>
  <dataValidations count="2">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9" xr:uid="{00000000-0002-0000-0400-000000000000}">
      <formula1>"UFSJ,CSA,CDB,CTAN,CCO,CAP,CSL,3 campi SJDR"</formula1>
    </dataValidation>
    <dataValidation type="list" allowBlank="1" showInputMessage="1" showErrorMessage="1" prompt=" -  - " sqref="E8" xr:uid="{00000000-0002-0000-0400-000001000000}">
      <formula1>$N$7:$N$32</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15"/>
  <sheetViews>
    <sheetView workbookViewId="0"/>
  </sheetViews>
  <sheetFormatPr defaultColWidth="14.42578125" defaultRowHeight="15" customHeight="1"/>
  <cols>
    <col min="1" max="1" width="19.28515625" customWidth="1"/>
    <col min="2" max="2" width="101.5703125"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27"/>
      <c r="B1" s="27"/>
      <c r="C1" s="135"/>
      <c r="D1" s="27"/>
      <c r="E1" s="27"/>
      <c r="F1" s="135"/>
      <c r="G1" s="27"/>
      <c r="H1" s="136"/>
      <c r="I1" s="136"/>
      <c r="J1" s="136"/>
      <c r="K1" s="136"/>
      <c r="L1" s="136"/>
      <c r="M1" s="136"/>
      <c r="N1" s="136"/>
      <c r="O1" s="136"/>
      <c r="P1" s="136"/>
      <c r="Q1" s="27"/>
      <c r="R1" s="136"/>
      <c r="S1" s="27"/>
      <c r="T1" s="27"/>
      <c r="U1" s="27"/>
      <c r="V1" s="27"/>
      <c r="W1" s="27"/>
      <c r="X1" s="27"/>
      <c r="Y1" s="27"/>
      <c r="Z1" s="27"/>
      <c r="AA1" s="27"/>
      <c r="AB1" s="27"/>
      <c r="AC1" s="27"/>
      <c r="AD1" s="27"/>
      <c r="AE1" s="27"/>
      <c r="AF1" s="27"/>
      <c r="AG1" s="27"/>
      <c r="AH1" s="27"/>
      <c r="AI1" s="27"/>
      <c r="AJ1" s="27"/>
      <c r="AK1" s="27"/>
      <c r="AL1" s="27"/>
      <c r="AM1" s="27"/>
      <c r="AN1" s="27"/>
      <c r="AO1" s="27"/>
      <c r="AP1" s="27"/>
      <c r="AQ1" s="27"/>
      <c r="AR1" s="27"/>
    </row>
    <row r="2" spans="1:44">
      <c r="A2" s="27"/>
      <c r="B2" s="343" t="s">
        <v>417</v>
      </c>
      <c r="C2" s="326"/>
      <c r="D2" s="326"/>
      <c r="E2" s="326"/>
      <c r="F2" s="326"/>
      <c r="G2" s="326"/>
      <c r="H2" s="326"/>
      <c r="I2" s="326"/>
      <c r="J2" s="326"/>
      <c r="K2" s="326"/>
      <c r="L2" s="326"/>
      <c r="M2" s="326"/>
      <c r="N2" s="326"/>
      <c r="O2" s="326"/>
      <c r="P2" s="326"/>
      <c r="Q2" s="319"/>
      <c r="R2" s="136"/>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44" ht="34.5" customHeight="1">
      <c r="A3" s="27"/>
      <c r="B3" s="320"/>
      <c r="C3" s="330"/>
      <c r="D3" s="330"/>
      <c r="E3" s="330"/>
      <c r="F3" s="330"/>
      <c r="G3" s="330"/>
      <c r="H3" s="330"/>
      <c r="I3" s="330"/>
      <c r="J3" s="330"/>
      <c r="K3" s="330"/>
      <c r="L3" s="330"/>
      <c r="M3" s="330"/>
      <c r="N3" s="330"/>
      <c r="O3" s="330"/>
      <c r="P3" s="330"/>
      <c r="Q3" s="321"/>
      <c r="R3" s="136"/>
      <c r="S3" s="27"/>
      <c r="T3" s="27"/>
      <c r="U3" s="27"/>
      <c r="V3" s="27"/>
      <c r="W3" s="27"/>
      <c r="X3" s="27"/>
      <c r="Y3" s="27"/>
      <c r="Z3" s="27"/>
      <c r="AA3" s="27"/>
      <c r="AB3" s="27"/>
      <c r="AC3" s="27"/>
      <c r="AD3" s="27"/>
      <c r="AE3" s="27"/>
      <c r="AF3" s="27"/>
      <c r="AG3" s="27"/>
      <c r="AH3" s="27"/>
      <c r="AI3" s="27"/>
      <c r="AJ3" s="27"/>
      <c r="AK3" s="27"/>
      <c r="AL3" s="27"/>
      <c r="AM3" s="27"/>
      <c r="AN3" s="27"/>
      <c r="AO3" s="27"/>
      <c r="AP3" s="27"/>
      <c r="AQ3" s="27"/>
      <c r="AR3" s="27"/>
    </row>
    <row r="4" spans="1:44" ht="39.75" customHeight="1">
      <c r="A4" s="27"/>
      <c r="B4" s="344" t="s">
        <v>418</v>
      </c>
      <c r="C4" s="345"/>
      <c r="D4" s="345"/>
      <c r="E4" s="345"/>
      <c r="F4" s="345"/>
      <c r="G4" s="345"/>
      <c r="H4" s="345"/>
      <c r="I4" s="345"/>
      <c r="J4" s="345"/>
      <c r="K4" s="345"/>
      <c r="L4" s="345"/>
      <c r="M4" s="345"/>
      <c r="N4" s="345"/>
      <c r="O4" s="345"/>
      <c r="P4" s="345"/>
      <c r="Q4" s="346"/>
      <c r="R4" s="136"/>
      <c r="S4" s="27"/>
      <c r="T4" s="27"/>
      <c r="U4" s="27"/>
      <c r="V4" s="27"/>
      <c r="W4" s="27"/>
      <c r="X4" s="27"/>
      <c r="Y4" s="27"/>
      <c r="Z4" s="27"/>
      <c r="AA4" s="27"/>
      <c r="AB4" s="27"/>
      <c r="AC4" s="27"/>
      <c r="AD4" s="27"/>
      <c r="AE4" s="27"/>
      <c r="AF4" s="27"/>
      <c r="AG4" s="27"/>
      <c r="AH4" s="27"/>
      <c r="AI4" s="27"/>
      <c r="AJ4" s="27"/>
      <c r="AK4" s="27"/>
      <c r="AL4" s="27"/>
      <c r="AM4" s="27"/>
      <c r="AN4" s="27"/>
      <c r="AO4" s="27"/>
      <c r="AP4" s="27"/>
      <c r="AQ4" s="27"/>
      <c r="AR4" s="27"/>
    </row>
    <row r="5" spans="1:44" ht="39.75" customHeight="1">
      <c r="A5" s="27"/>
      <c r="B5" s="344" t="s">
        <v>419</v>
      </c>
      <c r="C5" s="345"/>
      <c r="D5" s="345"/>
      <c r="E5" s="345"/>
      <c r="F5" s="345"/>
      <c r="G5" s="345"/>
      <c r="H5" s="345"/>
      <c r="I5" s="345"/>
      <c r="J5" s="345"/>
      <c r="K5" s="345"/>
      <c r="L5" s="345"/>
      <c r="M5" s="345"/>
      <c r="N5" s="345"/>
      <c r="O5" s="345"/>
      <c r="P5" s="345"/>
      <c r="Q5" s="346"/>
      <c r="R5" s="136"/>
      <c r="S5" s="27"/>
      <c r="T5" s="27"/>
      <c r="U5" s="27"/>
      <c r="V5" s="27"/>
      <c r="W5" s="27"/>
      <c r="X5" s="27"/>
      <c r="Y5" s="27"/>
      <c r="Z5" s="27"/>
      <c r="AA5" s="27"/>
      <c r="AB5" s="27"/>
      <c r="AC5" s="27"/>
      <c r="AD5" s="27"/>
      <c r="AE5" s="27"/>
      <c r="AF5" s="27"/>
      <c r="AG5" s="27"/>
      <c r="AH5" s="27"/>
      <c r="AI5" s="27"/>
      <c r="AJ5" s="27"/>
      <c r="AK5" s="27"/>
      <c r="AL5" s="27"/>
      <c r="AM5" s="27"/>
      <c r="AN5" s="27"/>
      <c r="AO5" s="27"/>
      <c r="AP5" s="27"/>
      <c r="AQ5" s="27"/>
      <c r="AR5" s="27"/>
    </row>
    <row r="6" spans="1:44" ht="42" customHeight="1">
      <c r="A6" s="27"/>
      <c r="B6" s="347" t="s">
        <v>676</v>
      </c>
      <c r="C6" s="332"/>
      <c r="D6" s="332"/>
      <c r="E6" s="332"/>
      <c r="F6" s="332"/>
      <c r="G6" s="332"/>
      <c r="H6" s="332"/>
      <c r="I6" s="332"/>
      <c r="J6" s="332"/>
      <c r="K6" s="332"/>
      <c r="L6" s="332"/>
      <c r="M6" s="332"/>
      <c r="N6" s="332"/>
      <c r="O6" s="332"/>
      <c r="P6" s="332"/>
      <c r="Q6" s="306"/>
      <c r="R6" s="136"/>
      <c r="S6" s="27"/>
      <c r="T6" s="27"/>
      <c r="U6" s="27"/>
      <c r="V6" s="27"/>
      <c r="W6" s="27"/>
      <c r="X6" s="27"/>
      <c r="Y6" s="27"/>
      <c r="Z6" s="27"/>
      <c r="AA6" s="27"/>
      <c r="AB6" s="27"/>
      <c r="AC6" s="27"/>
      <c r="AD6" s="27"/>
      <c r="AE6" s="27"/>
      <c r="AF6" s="27"/>
      <c r="AG6" s="27"/>
      <c r="AH6" s="27"/>
      <c r="AI6" s="27"/>
      <c r="AJ6" s="27"/>
      <c r="AK6" s="27"/>
      <c r="AL6" s="27"/>
      <c r="AM6" s="27"/>
      <c r="AN6" s="27"/>
      <c r="AO6" s="27"/>
      <c r="AP6" s="27"/>
      <c r="AQ6" s="27"/>
      <c r="AR6" s="27"/>
    </row>
    <row r="7" spans="1:44" ht="42" customHeight="1">
      <c r="A7" s="27"/>
      <c r="B7" s="347" t="s">
        <v>421</v>
      </c>
      <c r="C7" s="332"/>
      <c r="D7" s="332"/>
      <c r="E7" s="332"/>
      <c r="F7" s="332"/>
      <c r="G7" s="332"/>
      <c r="H7" s="332"/>
      <c r="I7" s="332"/>
      <c r="J7" s="332"/>
      <c r="K7" s="332"/>
      <c r="L7" s="332"/>
      <c r="M7" s="332"/>
      <c r="N7" s="332"/>
      <c r="O7" s="332"/>
      <c r="P7" s="332"/>
      <c r="Q7" s="306"/>
      <c r="R7" s="136"/>
      <c r="S7" s="27"/>
      <c r="T7" s="27"/>
      <c r="U7" s="27"/>
      <c r="V7" s="27"/>
      <c r="W7" s="27"/>
      <c r="X7" s="27"/>
      <c r="Y7" s="27"/>
      <c r="Z7" s="27"/>
      <c r="AA7" s="27"/>
      <c r="AB7" s="27"/>
      <c r="AC7" s="27"/>
      <c r="AD7" s="27"/>
      <c r="AE7" s="27"/>
      <c r="AF7" s="27"/>
      <c r="AG7" s="27"/>
      <c r="AH7" s="27"/>
      <c r="AI7" s="27"/>
      <c r="AJ7" s="27"/>
      <c r="AK7" s="27"/>
      <c r="AL7" s="27"/>
      <c r="AM7" s="27"/>
      <c r="AN7" s="27"/>
      <c r="AO7" s="27"/>
      <c r="AP7" s="27"/>
      <c r="AQ7" s="27"/>
      <c r="AR7" s="27"/>
    </row>
    <row r="8" spans="1:44" ht="39.75" customHeight="1">
      <c r="A8" s="27"/>
      <c r="B8" s="347" t="s">
        <v>422</v>
      </c>
      <c r="C8" s="332"/>
      <c r="D8" s="332"/>
      <c r="E8" s="332"/>
      <c r="F8" s="332"/>
      <c r="G8" s="332"/>
      <c r="H8" s="332"/>
      <c r="I8" s="332"/>
      <c r="J8" s="332"/>
      <c r="K8" s="332"/>
      <c r="L8" s="332"/>
      <c r="M8" s="332"/>
      <c r="N8" s="332"/>
      <c r="O8" s="332"/>
      <c r="P8" s="332"/>
      <c r="Q8" s="306"/>
      <c r="R8" s="136"/>
      <c r="S8" s="27"/>
      <c r="T8" s="27"/>
      <c r="U8" s="27"/>
      <c r="V8" s="27"/>
      <c r="W8" s="27"/>
      <c r="X8" s="27"/>
      <c r="Y8" s="27"/>
      <c r="Z8" s="27"/>
      <c r="AA8" s="27"/>
      <c r="AB8" s="27"/>
      <c r="AC8" s="27"/>
      <c r="AD8" s="27"/>
      <c r="AE8" s="27"/>
      <c r="AF8" s="27"/>
      <c r="AG8" s="27"/>
      <c r="AH8" s="27"/>
      <c r="AI8" s="27"/>
      <c r="AJ8" s="27"/>
      <c r="AK8" s="27"/>
      <c r="AL8" s="27"/>
      <c r="AM8" s="27"/>
      <c r="AN8" s="27"/>
      <c r="AO8" s="27"/>
      <c r="AP8" s="27"/>
      <c r="AQ8" s="27"/>
      <c r="AR8" s="27"/>
    </row>
    <row r="9" spans="1:44" ht="39.75" customHeight="1">
      <c r="A9" s="27"/>
      <c r="B9" s="347" t="s">
        <v>423</v>
      </c>
      <c r="C9" s="332"/>
      <c r="D9" s="332"/>
      <c r="E9" s="332"/>
      <c r="F9" s="332"/>
      <c r="G9" s="332"/>
      <c r="H9" s="332"/>
      <c r="I9" s="332"/>
      <c r="J9" s="332"/>
      <c r="K9" s="332"/>
      <c r="L9" s="332"/>
      <c r="M9" s="332"/>
      <c r="N9" s="332"/>
      <c r="O9" s="332"/>
      <c r="P9" s="332"/>
      <c r="Q9" s="306"/>
      <c r="R9" s="136"/>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28.5" customHeight="1">
      <c r="A10" s="23"/>
      <c r="B10" s="137"/>
      <c r="C10" s="138"/>
      <c r="D10" s="137"/>
      <c r="E10" s="137"/>
      <c r="F10" s="138"/>
      <c r="G10" s="137"/>
      <c r="H10" s="137"/>
      <c r="I10" s="137"/>
      <c r="J10" s="137"/>
      <c r="K10" s="137"/>
      <c r="L10" s="137"/>
      <c r="M10" s="137"/>
      <c r="N10" s="137"/>
      <c r="O10" s="137"/>
      <c r="P10" s="137"/>
      <c r="Q10" s="137"/>
      <c r="R10" s="136">
        <v>1</v>
      </c>
      <c r="S10" s="27" t="s">
        <v>34</v>
      </c>
      <c r="T10" s="27"/>
      <c r="U10" s="27" t="s">
        <v>424</v>
      </c>
      <c r="V10" s="27"/>
      <c r="W10" s="27" t="s">
        <v>425</v>
      </c>
      <c r="X10" s="27" t="s">
        <v>426</v>
      </c>
      <c r="Y10" s="27"/>
      <c r="Z10" s="27"/>
      <c r="AA10" s="27"/>
      <c r="AB10" s="27"/>
      <c r="AC10" s="27"/>
      <c r="AD10" s="27"/>
      <c r="AE10" s="27"/>
      <c r="AF10" s="27"/>
      <c r="AG10" s="27"/>
      <c r="AH10" s="27"/>
      <c r="AI10" s="27"/>
      <c r="AJ10" s="27"/>
      <c r="AK10" s="27"/>
      <c r="AL10" s="27"/>
      <c r="AM10" s="27"/>
      <c r="AN10" s="27"/>
      <c r="AO10" s="27"/>
      <c r="AP10" s="27"/>
      <c r="AQ10" s="27"/>
      <c r="AR10" s="27"/>
    </row>
    <row r="11" spans="1:44" ht="15.75" customHeight="1">
      <c r="A11" s="23"/>
      <c r="B11" s="352" t="s">
        <v>427</v>
      </c>
      <c r="C11" s="353" t="s">
        <v>428</v>
      </c>
      <c r="D11" s="326"/>
      <c r="E11" s="326"/>
      <c r="F11" s="319"/>
      <c r="G11" s="355" t="s">
        <v>429</v>
      </c>
      <c r="H11" s="326"/>
      <c r="I11" s="326"/>
      <c r="J11" s="319"/>
      <c r="K11" s="355" t="s">
        <v>430</v>
      </c>
      <c r="L11" s="326"/>
      <c r="M11" s="326"/>
      <c r="N11" s="326"/>
      <c r="O11" s="326"/>
      <c r="P11" s="326"/>
      <c r="Q11" s="319"/>
      <c r="R11" s="139">
        <v>2</v>
      </c>
      <c r="S11" s="140" t="s">
        <v>431</v>
      </c>
      <c r="T11" s="140"/>
      <c r="U11" s="140" t="s">
        <v>432</v>
      </c>
      <c r="V11" s="140"/>
      <c r="W11" s="140" t="s">
        <v>433</v>
      </c>
      <c r="X11" s="140" t="s">
        <v>434</v>
      </c>
      <c r="Y11" s="140"/>
      <c r="Z11" s="140"/>
      <c r="AA11" s="140"/>
      <c r="AB11" s="140"/>
      <c r="AC11" s="140"/>
      <c r="AD11" s="140"/>
      <c r="AE11" s="140"/>
      <c r="AF11" s="140"/>
      <c r="AG11" s="140"/>
      <c r="AH11" s="140"/>
      <c r="AI11" s="140"/>
      <c r="AJ11" s="140"/>
      <c r="AK11" s="140"/>
      <c r="AL11" s="140"/>
      <c r="AM11" s="140"/>
      <c r="AN11" s="140"/>
      <c r="AO11" s="140"/>
      <c r="AP11" s="140"/>
      <c r="AQ11" s="140"/>
      <c r="AR11" s="140"/>
    </row>
    <row r="12" spans="1:44" ht="37.5" customHeight="1">
      <c r="A12" s="23"/>
      <c r="B12" s="308"/>
      <c r="C12" s="354"/>
      <c r="D12" s="330"/>
      <c r="E12" s="330"/>
      <c r="F12" s="321"/>
      <c r="G12" s="320"/>
      <c r="H12" s="330"/>
      <c r="I12" s="330"/>
      <c r="J12" s="321"/>
      <c r="K12" s="320"/>
      <c r="L12" s="330"/>
      <c r="M12" s="330"/>
      <c r="N12" s="330"/>
      <c r="O12" s="330"/>
      <c r="P12" s="330"/>
      <c r="Q12" s="321"/>
      <c r="R12" s="139">
        <v>3</v>
      </c>
      <c r="S12" s="140"/>
      <c r="T12" s="140"/>
      <c r="U12" s="140" t="s">
        <v>435</v>
      </c>
      <c r="V12" s="140"/>
      <c r="W12" s="140" t="s">
        <v>436</v>
      </c>
      <c r="X12" s="140" t="s">
        <v>437</v>
      </c>
      <c r="Y12" s="140"/>
      <c r="Z12" s="140"/>
      <c r="AA12" s="140"/>
      <c r="AB12" s="140"/>
      <c r="AC12" s="140"/>
      <c r="AD12" s="140"/>
      <c r="AE12" s="140"/>
      <c r="AF12" s="140"/>
      <c r="AG12" s="140"/>
      <c r="AH12" s="140"/>
      <c r="AI12" s="140"/>
      <c r="AJ12" s="140"/>
      <c r="AK12" s="140"/>
      <c r="AL12" s="140"/>
      <c r="AM12" s="140"/>
      <c r="AN12" s="140"/>
      <c r="AO12" s="140"/>
      <c r="AP12" s="140"/>
      <c r="AQ12" s="140"/>
      <c r="AR12" s="140"/>
    </row>
    <row r="13" spans="1:44" ht="93.75" customHeight="1">
      <c r="A13" s="23"/>
      <c r="B13" s="309"/>
      <c r="C13" s="142" t="s">
        <v>438</v>
      </c>
      <c r="D13" s="143" t="s">
        <v>439</v>
      </c>
      <c r="E13" s="144" t="s">
        <v>440</v>
      </c>
      <c r="F13" s="145" t="s">
        <v>441</v>
      </c>
      <c r="G13" s="146" t="s">
        <v>442</v>
      </c>
      <c r="H13" s="147" t="s">
        <v>443</v>
      </c>
      <c r="I13" s="146" t="s">
        <v>444</v>
      </c>
      <c r="J13" s="146" t="s">
        <v>445</v>
      </c>
      <c r="K13" s="145" t="s">
        <v>446</v>
      </c>
      <c r="L13" s="145" t="s">
        <v>447</v>
      </c>
      <c r="M13" s="145" t="s">
        <v>448</v>
      </c>
      <c r="N13" s="145" t="s">
        <v>449</v>
      </c>
      <c r="O13" s="145" t="s">
        <v>450</v>
      </c>
      <c r="P13" s="145" t="s">
        <v>451</v>
      </c>
      <c r="Q13" s="145" t="s">
        <v>452</v>
      </c>
      <c r="R13" s="148">
        <v>4</v>
      </c>
      <c r="S13" s="149"/>
      <c r="T13" s="149"/>
      <c r="U13" s="149" t="s">
        <v>453</v>
      </c>
      <c r="V13" s="149"/>
      <c r="W13" s="149" t="s">
        <v>454</v>
      </c>
      <c r="X13" s="149"/>
      <c r="Y13" s="149"/>
      <c r="Z13" s="149"/>
      <c r="AA13" s="149"/>
      <c r="AB13" s="149"/>
      <c r="AC13" s="149"/>
      <c r="AD13" s="149"/>
      <c r="AE13" s="149"/>
      <c r="AF13" s="149"/>
      <c r="AG13" s="149"/>
      <c r="AH13" s="149"/>
      <c r="AI13" s="149"/>
      <c r="AJ13" s="149"/>
      <c r="AK13" s="149"/>
      <c r="AL13" s="149"/>
      <c r="AM13" s="149"/>
      <c r="AN13" s="149"/>
      <c r="AO13" s="149"/>
      <c r="AP13" s="149"/>
      <c r="AQ13" s="149"/>
      <c r="AR13" s="149"/>
    </row>
    <row r="14" spans="1:44" ht="57" customHeight="1">
      <c r="A14" s="43">
        <f>OBJETIVO_SETORIAL_02!A12</f>
        <v>1</v>
      </c>
      <c r="B14" s="56" t="str">
        <f>OBJETIVO_SETORIAL_02!B12</f>
        <v xml:space="preserve">Ampliar a atuação do Setor de Estágios junto às Coordenadorias de Curso de Graduação; </v>
      </c>
      <c r="C14" s="45" t="s">
        <v>677</v>
      </c>
      <c r="D14" s="45" t="s">
        <v>515</v>
      </c>
      <c r="E14" s="45" t="s">
        <v>678</v>
      </c>
      <c r="F14" s="45" t="s">
        <v>432</v>
      </c>
      <c r="G14" s="45">
        <v>3</v>
      </c>
      <c r="H14" s="224">
        <v>4</v>
      </c>
      <c r="I14" s="224">
        <v>8</v>
      </c>
      <c r="J14" s="224" t="s">
        <v>480</v>
      </c>
      <c r="K14" s="224" t="s">
        <v>425</v>
      </c>
      <c r="L14" s="224" t="s">
        <v>679</v>
      </c>
      <c r="M14" s="224" t="s">
        <v>431</v>
      </c>
      <c r="N14" s="225"/>
      <c r="O14" s="225"/>
      <c r="P14" s="224" t="s">
        <v>431</v>
      </c>
      <c r="Q14" s="224" t="s">
        <v>434</v>
      </c>
      <c r="R14" s="58"/>
      <c r="S14" s="34"/>
      <c r="T14" s="34"/>
      <c r="U14" s="34"/>
      <c r="V14" s="34"/>
      <c r="W14" s="34"/>
      <c r="X14" s="34"/>
      <c r="Y14" s="42"/>
      <c r="Z14" s="42"/>
      <c r="AA14" s="42"/>
      <c r="AB14" s="42"/>
      <c r="AC14" s="42"/>
      <c r="AD14" s="23"/>
      <c r="AE14" s="23"/>
      <c r="AF14" s="23"/>
      <c r="AG14" s="23"/>
      <c r="AH14" s="23"/>
      <c r="AI14" s="23"/>
      <c r="AJ14" s="23"/>
      <c r="AK14" s="23"/>
      <c r="AL14" s="23"/>
      <c r="AM14" s="23"/>
      <c r="AN14" s="23"/>
      <c r="AO14" s="23"/>
      <c r="AP14" s="23"/>
      <c r="AQ14" s="23"/>
      <c r="AR14" s="23"/>
    </row>
    <row r="15" spans="1:44" ht="49.5" customHeight="1">
      <c r="A15" s="43">
        <f>OBJETIVO_SETORIAL_02!A13</f>
        <v>2</v>
      </c>
      <c r="B15" s="56" t="str">
        <f>OBJETIVO_SETORIAL_02!B13</f>
        <v>Reestruturar laboratórios de ensino de graduação;</v>
      </c>
      <c r="C15" s="55"/>
      <c r="D15" s="45"/>
      <c r="E15" s="45"/>
      <c r="F15" s="45"/>
      <c r="G15" s="45"/>
      <c r="H15" s="225"/>
      <c r="I15" s="225"/>
      <c r="J15" s="225"/>
      <c r="K15" s="225"/>
      <c r="L15" s="225"/>
      <c r="M15" s="225"/>
      <c r="N15" s="225"/>
      <c r="O15" s="225"/>
      <c r="P15" s="225"/>
      <c r="Q15" s="224" t="s">
        <v>437</v>
      </c>
      <c r="R15" s="58"/>
      <c r="S15" s="34"/>
      <c r="T15" s="34"/>
      <c r="U15" s="34"/>
      <c r="V15" s="34"/>
      <c r="W15" s="34"/>
      <c r="X15" s="34"/>
      <c r="Y15" s="42"/>
      <c r="Z15" s="42"/>
      <c r="AA15" s="42"/>
      <c r="AB15" s="42"/>
      <c r="AC15" s="42"/>
      <c r="AD15" s="23"/>
      <c r="AE15" s="23"/>
      <c r="AF15" s="23"/>
      <c r="AG15" s="23"/>
      <c r="AH15" s="23"/>
      <c r="AI15" s="23"/>
      <c r="AJ15" s="23"/>
      <c r="AK15" s="23"/>
      <c r="AL15" s="23"/>
      <c r="AM15" s="23"/>
      <c r="AN15" s="23"/>
      <c r="AO15" s="23"/>
      <c r="AP15" s="23"/>
      <c r="AQ15" s="23"/>
      <c r="AR15" s="23"/>
    </row>
    <row r="16" spans="1:44" ht="76.5" customHeight="1">
      <c r="A16" s="43">
        <f>OBJETIVO_SETORIAL_02!A14</f>
        <v>3</v>
      </c>
      <c r="B16" s="56" t="str">
        <f>OBJETIVO_SETORIAL_02!B14</f>
        <v>Ampliar a atuação do Setor de Estágios da UFSJ como órgão estratégico para interação com o campo e rede de trabalho; (SESTA)</v>
      </c>
      <c r="C16" s="45" t="s">
        <v>529</v>
      </c>
      <c r="D16" s="45" t="s">
        <v>680</v>
      </c>
      <c r="E16" s="45"/>
      <c r="F16" s="45" t="s">
        <v>432</v>
      </c>
      <c r="G16" s="45">
        <v>3</v>
      </c>
      <c r="H16" s="224">
        <v>3</v>
      </c>
      <c r="I16" s="224">
        <v>6</v>
      </c>
      <c r="J16" s="224" t="s">
        <v>457</v>
      </c>
      <c r="K16" s="224" t="s">
        <v>436</v>
      </c>
      <c r="L16" s="224" t="s">
        <v>679</v>
      </c>
      <c r="M16" s="224" t="s">
        <v>431</v>
      </c>
      <c r="N16" s="225"/>
      <c r="O16" s="225"/>
      <c r="P16" s="224" t="s">
        <v>431</v>
      </c>
      <c r="Q16" s="224" t="s">
        <v>434</v>
      </c>
      <c r="R16" s="58"/>
      <c r="S16" s="34"/>
      <c r="T16" s="34"/>
      <c r="U16" s="34"/>
      <c r="V16" s="34"/>
      <c r="W16" s="34"/>
      <c r="X16" s="34"/>
      <c r="Y16" s="42"/>
      <c r="Z16" s="42"/>
      <c r="AA16" s="42"/>
      <c r="AB16" s="42"/>
      <c r="AC16" s="42"/>
      <c r="AD16" s="23"/>
      <c r="AE16" s="23"/>
      <c r="AF16" s="23"/>
      <c r="AG16" s="23"/>
      <c r="AH16" s="23"/>
      <c r="AI16" s="23"/>
      <c r="AJ16" s="23"/>
      <c r="AK16" s="23"/>
      <c r="AL16" s="23"/>
      <c r="AM16" s="23"/>
      <c r="AN16" s="23"/>
      <c r="AO16" s="23"/>
      <c r="AP16" s="23"/>
      <c r="AQ16" s="23"/>
      <c r="AR16" s="23"/>
    </row>
    <row r="17" spans="1:44" ht="59.25" customHeight="1">
      <c r="A17" s="43">
        <f>OBJETIVO_SETORIAL_02!A15</f>
        <v>4</v>
      </c>
      <c r="B17" s="56" t="str">
        <f>OBJETIVO_SETORIAL_02!B15</f>
        <v>Aumentar o financiamento aos grupos do Programa de Educação Tutorial (PET); (SEACA)</v>
      </c>
      <c r="C17" s="55"/>
      <c r="D17" s="45"/>
      <c r="E17" s="45"/>
      <c r="F17" s="45"/>
      <c r="G17" s="45"/>
      <c r="H17" s="225"/>
      <c r="I17" s="225"/>
      <c r="J17" s="225"/>
      <c r="K17" s="225"/>
      <c r="L17" s="225"/>
      <c r="M17" s="225"/>
      <c r="N17" s="225"/>
      <c r="O17" s="225"/>
      <c r="P17" s="225"/>
      <c r="Q17" s="224" t="s">
        <v>437</v>
      </c>
      <c r="R17" s="58"/>
      <c r="S17" s="34"/>
      <c r="T17" s="34"/>
      <c r="U17" s="34"/>
      <c r="V17" s="34"/>
      <c r="W17" s="34"/>
      <c r="X17" s="34"/>
      <c r="Y17" s="42"/>
      <c r="Z17" s="42"/>
      <c r="AA17" s="42"/>
      <c r="AB17" s="42"/>
      <c r="AC17" s="42"/>
      <c r="AD17" s="23"/>
      <c r="AE17" s="23"/>
      <c r="AF17" s="23"/>
      <c r="AG17" s="23"/>
      <c r="AH17" s="23"/>
      <c r="AI17" s="23"/>
      <c r="AJ17" s="23"/>
      <c r="AK17" s="23"/>
      <c r="AL17" s="23"/>
      <c r="AM17" s="23"/>
      <c r="AN17" s="23"/>
      <c r="AO17" s="23"/>
      <c r="AP17" s="23"/>
      <c r="AQ17" s="23"/>
      <c r="AR17" s="23"/>
    </row>
    <row r="18" spans="1:44" ht="60" customHeight="1">
      <c r="A18" s="43">
        <f>OBJETIVO_SETORIAL_02!A16</f>
        <v>5</v>
      </c>
      <c r="B18" s="56" t="str">
        <f>OBJETIVO_SETORIAL_02!B16</f>
        <v>Reestruturar os programas de ensino, visando melhorar a gestão da concessão de bolsas; (SEACA)</v>
      </c>
      <c r="C18" s="55"/>
      <c r="D18" s="45"/>
      <c r="E18" s="45"/>
      <c r="F18" s="45"/>
      <c r="G18" s="45"/>
      <c r="H18" s="225"/>
      <c r="I18" s="225"/>
      <c r="J18" s="225"/>
      <c r="K18" s="224"/>
      <c r="L18" s="225"/>
      <c r="M18" s="225"/>
      <c r="N18" s="225"/>
      <c r="O18" s="225"/>
      <c r="P18" s="225"/>
      <c r="Q18" s="224" t="s">
        <v>437</v>
      </c>
      <c r="R18" s="58"/>
      <c r="S18" s="34"/>
      <c r="T18" s="34"/>
      <c r="U18" s="34"/>
      <c r="V18" s="34"/>
      <c r="W18" s="34"/>
      <c r="X18" s="34"/>
      <c r="Y18" s="42"/>
      <c r="Z18" s="42"/>
      <c r="AA18" s="42"/>
      <c r="AB18" s="42"/>
      <c r="AC18" s="42"/>
      <c r="AD18" s="23"/>
      <c r="AE18" s="23"/>
      <c r="AF18" s="23"/>
      <c r="AG18" s="23"/>
      <c r="AH18" s="23"/>
      <c r="AI18" s="23"/>
      <c r="AJ18" s="23"/>
      <c r="AK18" s="23"/>
      <c r="AL18" s="23"/>
      <c r="AM18" s="23"/>
      <c r="AN18" s="23"/>
      <c r="AO18" s="23"/>
      <c r="AP18" s="23"/>
      <c r="AQ18" s="23"/>
      <c r="AR18" s="23"/>
    </row>
    <row r="19" spans="1:44" ht="59.25" customHeight="1">
      <c r="A19" s="43">
        <v>6</v>
      </c>
      <c r="B19" s="56" t="str">
        <f>OBJETIVO_SETORIAL_02!B17</f>
        <v>Integrar os cursos de licenciatura às redes públicas de ensino e escolas de educação básica; (CIPROF)</v>
      </c>
      <c r="C19" s="45" t="s">
        <v>681</v>
      </c>
      <c r="D19" s="45" t="s">
        <v>682</v>
      </c>
      <c r="E19" s="45"/>
      <c r="F19" s="45" t="s">
        <v>432</v>
      </c>
      <c r="G19" s="45">
        <v>3</v>
      </c>
      <c r="H19" s="224">
        <v>5</v>
      </c>
      <c r="I19" s="224">
        <v>5</v>
      </c>
      <c r="J19" s="224" t="s">
        <v>457</v>
      </c>
      <c r="K19" s="224" t="s">
        <v>454</v>
      </c>
      <c r="L19" s="224" t="s">
        <v>683</v>
      </c>
      <c r="M19" s="224" t="s">
        <v>431</v>
      </c>
      <c r="N19" s="225"/>
      <c r="O19" s="225"/>
      <c r="P19" s="224" t="s">
        <v>431</v>
      </c>
      <c r="Q19" s="224" t="s">
        <v>434</v>
      </c>
      <c r="R19" s="58"/>
      <c r="S19" s="34"/>
      <c r="T19" s="34"/>
      <c r="U19" s="34"/>
      <c r="V19" s="34"/>
      <c r="W19" s="34"/>
      <c r="X19" s="34"/>
      <c r="Y19" s="42"/>
      <c r="Z19" s="42"/>
      <c r="AA19" s="42"/>
      <c r="AB19" s="42"/>
      <c r="AC19" s="42"/>
      <c r="AD19" s="23"/>
      <c r="AE19" s="23"/>
      <c r="AF19" s="23"/>
      <c r="AG19" s="23"/>
      <c r="AH19" s="23"/>
      <c r="AI19" s="23"/>
      <c r="AJ19" s="23"/>
      <c r="AK19" s="23"/>
      <c r="AL19" s="23"/>
      <c r="AM19" s="23"/>
      <c r="AN19" s="23"/>
      <c r="AO19" s="23"/>
      <c r="AP19" s="23"/>
      <c r="AQ19" s="23"/>
      <c r="AR19" s="23"/>
    </row>
    <row r="20" spans="1:44" ht="59.25" customHeight="1">
      <c r="A20" s="43">
        <v>7</v>
      </c>
      <c r="B20" s="56" t="str">
        <f>OBJETIVO_SETORIAL_02!B18</f>
        <v>Reformular a estrutura organizacional da Congregação e de suas Câmaras;</v>
      </c>
      <c r="C20" s="55"/>
      <c r="D20" s="45"/>
      <c r="E20" s="45"/>
      <c r="F20" s="45"/>
      <c r="G20" s="45"/>
      <c r="H20" s="225"/>
      <c r="I20" s="225"/>
      <c r="J20" s="225"/>
      <c r="K20" s="225"/>
      <c r="L20" s="225"/>
      <c r="M20" s="225"/>
      <c r="N20" s="225"/>
      <c r="O20" s="225"/>
      <c r="P20" s="225"/>
      <c r="Q20" s="224" t="s">
        <v>437</v>
      </c>
      <c r="R20" s="58"/>
      <c r="S20" s="34"/>
      <c r="T20" s="34"/>
      <c r="U20" s="34"/>
      <c r="V20" s="34"/>
      <c r="W20" s="34"/>
      <c r="X20" s="34"/>
      <c r="Y20" s="42"/>
      <c r="Z20" s="42"/>
      <c r="AA20" s="42"/>
      <c r="AB20" s="42"/>
      <c r="AC20" s="42"/>
      <c r="AD20" s="23"/>
      <c r="AE20" s="23"/>
      <c r="AF20" s="23"/>
      <c r="AG20" s="23"/>
      <c r="AH20" s="23"/>
      <c r="AI20" s="23"/>
      <c r="AJ20" s="23"/>
      <c r="AK20" s="23"/>
      <c r="AL20" s="23"/>
      <c r="AM20" s="23"/>
      <c r="AN20" s="23"/>
      <c r="AO20" s="23"/>
      <c r="AP20" s="23"/>
      <c r="AQ20" s="23"/>
      <c r="AR20" s="23"/>
    </row>
    <row r="21" spans="1:44" ht="59.25" customHeight="1">
      <c r="A21" s="43">
        <v>8</v>
      </c>
      <c r="B21" s="56" t="str">
        <f>OBJETIVO_SETORIAL_02!B19</f>
        <v>Descentralizar a Congregação e suas Câmaras para os campi fora de sede, de modo a assegurar o tratamento das demandas locais;</v>
      </c>
      <c r="C21" s="55"/>
      <c r="D21" s="45"/>
      <c r="E21" s="45"/>
      <c r="F21" s="45"/>
      <c r="G21" s="45"/>
      <c r="H21" s="225"/>
      <c r="I21" s="225"/>
      <c r="J21" s="225"/>
      <c r="K21" s="225"/>
      <c r="L21" s="225"/>
      <c r="M21" s="225"/>
      <c r="N21" s="225"/>
      <c r="O21" s="225"/>
      <c r="P21" s="225"/>
      <c r="Q21" s="224" t="s">
        <v>437</v>
      </c>
      <c r="R21" s="58"/>
      <c r="S21" s="34"/>
      <c r="T21" s="34"/>
      <c r="U21" s="34"/>
      <c r="V21" s="34"/>
      <c r="W21" s="34"/>
      <c r="X21" s="34"/>
      <c r="Y21" s="42"/>
      <c r="Z21" s="42"/>
      <c r="AA21" s="42"/>
      <c r="AB21" s="42"/>
      <c r="AC21" s="42"/>
      <c r="AD21" s="23"/>
      <c r="AE21" s="23"/>
      <c r="AF21" s="23"/>
      <c r="AG21" s="23"/>
      <c r="AH21" s="23"/>
      <c r="AI21" s="23"/>
      <c r="AJ21" s="23"/>
      <c r="AK21" s="23"/>
      <c r="AL21" s="23"/>
      <c r="AM21" s="23"/>
      <c r="AN21" s="23"/>
      <c r="AO21" s="23"/>
      <c r="AP21" s="23"/>
      <c r="AQ21" s="23"/>
      <c r="AR21" s="23"/>
    </row>
    <row r="22" spans="1:44" ht="87" customHeight="1">
      <c r="A22" s="43">
        <v>9</v>
      </c>
      <c r="B22" s="56" t="str">
        <f>OBJETIVO_SETORIAL_02!B20</f>
        <v>Criar suporte administrativo para orientar sobre formas de adquirir serviços e equipamentos em cada campus;</v>
      </c>
      <c r="C22" s="55"/>
      <c r="D22" s="45"/>
      <c r="E22" s="45"/>
      <c r="F22" s="45"/>
      <c r="G22" s="45"/>
      <c r="H22" s="225"/>
      <c r="I22" s="225"/>
      <c r="J22" s="225"/>
      <c r="K22" s="225"/>
      <c r="L22" s="225"/>
      <c r="M22" s="225"/>
      <c r="N22" s="225"/>
      <c r="O22" s="225"/>
      <c r="P22" s="225"/>
      <c r="Q22" s="224" t="s">
        <v>437</v>
      </c>
      <c r="R22" s="58"/>
      <c r="S22" s="34"/>
      <c r="T22" s="34"/>
      <c r="U22" s="34"/>
      <c r="V22" s="34"/>
      <c r="W22" s="34"/>
      <c r="X22" s="34"/>
      <c r="Y22" s="42"/>
      <c r="Z22" s="42"/>
      <c r="AA22" s="42"/>
      <c r="AB22" s="42"/>
      <c r="AC22" s="42"/>
      <c r="AD22" s="23"/>
      <c r="AE22" s="23"/>
      <c r="AF22" s="23"/>
      <c r="AG22" s="23"/>
      <c r="AH22" s="23"/>
      <c r="AI22" s="23"/>
      <c r="AJ22" s="23"/>
      <c r="AK22" s="23"/>
      <c r="AL22" s="23"/>
      <c r="AM22" s="23"/>
      <c r="AN22" s="23"/>
      <c r="AO22" s="23"/>
      <c r="AP22" s="23"/>
      <c r="AQ22" s="23"/>
      <c r="AR22" s="23"/>
    </row>
    <row r="23" spans="1:44" ht="78" customHeight="1">
      <c r="A23" s="43">
        <v>10</v>
      </c>
      <c r="B23" s="56" t="str">
        <f>OBJETIVO_SETORIAL_02!B21</f>
        <v xml:space="preserve">Reformular a estrutura organizacional da PROEN e de suas unidades organizacionais subordinadas; </v>
      </c>
      <c r="C23" s="55"/>
      <c r="D23" s="45"/>
      <c r="E23" s="45"/>
      <c r="F23" s="45"/>
      <c r="G23" s="45"/>
      <c r="H23" s="225"/>
      <c r="I23" s="225"/>
      <c r="J23" s="225"/>
      <c r="K23" s="225"/>
      <c r="L23" s="225"/>
      <c r="M23" s="225"/>
      <c r="N23" s="225"/>
      <c r="O23" s="225"/>
      <c r="P23" s="225"/>
      <c r="Q23" s="224" t="s">
        <v>437</v>
      </c>
      <c r="R23" s="58"/>
      <c r="S23" s="34"/>
      <c r="T23" s="34"/>
      <c r="U23" s="34"/>
      <c r="V23" s="34"/>
      <c r="W23" s="34"/>
      <c r="X23" s="34"/>
      <c r="Y23" s="42"/>
      <c r="Z23" s="42"/>
      <c r="AA23" s="42"/>
      <c r="AB23" s="42"/>
      <c r="AC23" s="42"/>
      <c r="AD23" s="23"/>
      <c r="AE23" s="23"/>
      <c r="AF23" s="23"/>
      <c r="AG23" s="23"/>
      <c r="AH23" s="23"/>
      <c r="AI23" s="23"/>
      <c r="AJ23" s="23"/>
      <c r="AK23" s="23"/>
      <c r="AL23" s="23"/>
      <c r="AM23" s="23"/>
      <c r="AN23" s="23"/>
      <c r="AO23" s="23"/>
      <c r="AP23" s="23"/>
      <c r="AQ23" s="23"/>
      <c r="AR23" s="23"/>
    </row>
    <row r="24" spans="1:44" ht="59.25" customHeight="1">
      <c r="A24" s="43">
        <v>11</v>
      </c>
      <c r="B24" s="56" t="str">
        <f>OBJETIVO_SETORIAL_02!B22</f>
        <v>Expandir a representação da PROEN nos Campi fora de sede;</v>
      </c>
      <c r="C24" s="55"/>
      <c r="D24" s="45"/>
      <c r="E24" s="45"/>
      <c r="F24" s="45"/>
      <c r="G24" s="45"/>
      <c r="H24" s="225"/>
      <c r="I24" s="225"/>
      <c r="J24" s="225"/>
      <c r="K24" s="225"/>
      <c r="L24" s="225"/>
      <c r="M24" s="225"/>
      <c r="N24" s="225"/>
      <c r="O24" s="225"/>
      <c r="P24" s="225"/>
      <c r="Q24" s="224" t="s">
        <v>437</v>
      </c>
      <c r="R24" s="58"/>
      <c r="S24" s="34"/>
      <c r="T24" s="34"/>
      <c r="U24" s="34"/>
      <c r="V24" s="34"/>
      <c r="W24" s="34"/>
      <c r="X24" s="34"/>
      <c r="Y24" s="42"/>
      <c r="Z24" s="42"/>
      <c r="AA24" s="42"/>
      <c r="AB24" s="42"/>
      <c r="AC24" s="42"/>
      <c r="AD24" s="23"/>
      <c r="AE24" s="23"/>
      <c r="AF24" s="23"/>
      <c r="AG24" s="23"/>
      <c r="AH24" s="23"/>
      <c r="AI24" s="23"/>
      <c r="AJ24" s="23"/>
      <c r="AK24" s="23"/>
      <c r="AL24" s="23"/>
      <c r="AM24" s="23"/>
      <c r="AN24" s="23"/>
      <c r="AO24" s="23"/>
      <c r="AP24" s="23"/>
      <c r="AQ24" s="23"/>
      <c r="AR24" s="23"/>
    </row>
    <row r="25" spans="1:44" ht="162.75">
      <c r="A25" s="43">
        <v>12</v>
      </c>
      <c r="B25" s="56" t="str">
        <f>OBJETIVO_SETORIAL_02!B23</f>
        <v>Propor minutas de novas Resoluções, de novas Ordens de Serviço e de outras espécies de normativas internas à UFSJ aplicáveis à gestão das atividades de ensino de graduação, com vistas à racionalização de procedimentos e processos gerenciais;</v>
      </c>
      <c r="C25" s="45" t="s">
        <v>684</v>
      </c>
      <c r="D25" s="45" t="s">
        <v>685</v>
      </c>
      <c r="E25" s="45"/>
      <c r="F25" s="45" t="s">
        <v>432</v>
      </c>
      <c r="G25" s="45">
        <v>2</v>
      </c>
      <c r="H25" s="224">
        <v>2</v>
      </c>
      <c r="I25" s="224">
        <v>5</v>
      </c>
      <c r="J25" s="224" t="s">
        <v>503</v>
      </c>
      <c r="K25" s="224" t="s">
        <v>436</v>
      </c>
      <c r="L25" s="224" t="s">
        <v>686</v>
      </c>
      <c r="M25" s="224" t="s">
        <v>431</v>
      </c>
      <c r="N25" s="225"/>
      <c r="O25" s="225"/>
      <c r="P25" s="224" t="s">
        <v>431</v>
      </c>
      <c r="Q25" s="224" t="s">
        <v>434</v>
      </c>
      <c r="R25" s="58"/>
      <c r="S25" s="34"/>
      <c r="T25" s="34"/>
      <c r="U25" s="34"/>
      <c r="V25" s="34"/>
      <c r="W25" s="34"/>
      <c r="X25" s="34"/>
      <c r="Y25" s="42"/>
      <c r="Z25" s="42"/>
      <c r="AA25" s="42"/>
      <c r="AB25" s="42"/>
      <c r="AC25" s="42"/>
      <c r="AD25" s="23"/>
      <c r="AE25" s="23"/>
      <c r="AF25" s="23"/>
      <c r="AG25" s="23"/>
      <c r="AH25" s="23"/>
      <c r="AI25" s="23"/>
      <c r="AJ25" s="23"/>
      <c r="AK25" s="23"/>
      <c r="AL25" s="23"/>
      <c r="AM25" s="23"/>
      <c r="AN25" s="23"/>
      <c r="AO25" s="23"/>
      <c r="AP25" s="23"/>
      <c r="AQ25" s="23"/>
      <c r="AR25" s="23"/>
    </row>
    <row r="26" spans="1:44" ht="59.25" customHeight="1">
      <c r="A26" s="43">
        <v>13</v>
      </c>
      <c r="B26" s="56" t="str">
        <f>OBJETIVO_SETORIAL_02!B24</f>
        <v>Mapear os processos gerenciais da PROEN;</v>
      </c>
      <c r="C26" s="45" t="s">
        <v>532</v>
      </c>
      <c r="D26" s="45" t="s">
        <v>680</v>
      </c>
      <c r="E26" s="45"/>
      <c r="F26" s="45" t="s">
        <v>432</v>
      </c>
      <c r="G26" s="45">
        <v>3</v>
      </c>
      <c r="H26" s="224">
        <v>3</v>
      </c>
      <c r="I26" s="224">
        <v>6</v>
      </c>
      <c r="J26" s="224" t="s">
        <v>457</v>
      </c>
      <c r="K26" s="224" t="s">
        <v>436</v>
      </c>
      <c r="L26" s="224" t="s">
        <v>679</v>
      </c>
      <c r="M26" s="224" t="s">
        <v>431</v>
      </c>
      <c r="N26" s="225"/>
      <c r="O26" s="225"/>
      <c r="P26" s="224" t="s">
        <v>431</v>
      </c>
      <c r="Q26" s="224" t="s">
        <v>434</v>
      </c>
      <c r="R26" s="58"/>
      <c r="S26" s="34"/>
      <c r="T26" s="34"/>
      <c r="U26" s="34"/>
      <c r="V26" s="34"/>
      <c r="W26" s="34"/>
      <c r="X26" s="34"/>
      <c r="Y26" s="42"/>
      <c r="Z26" s="42"/>
      <c r="AA26" s="42"/>
      <c r="AB26" s="42"/>
      <c r="AC26" s="42"/>
      <c r="AD26" s="23"/>
      <c r="AE26" s="23"/>
      <c r="AF26" s="23"/>
      <c r="AG26" s="23"/>
      <c r="AH26" s="23"/>
      <c r="AI26" s="23"/>
      <c r="AJ26" s="23"/>
      <c r="AK26" s="23"/>
      <c r="AL26" s="23"/>
      <c r="AM26" s="23"/>
      <c r="AN26" s="23"/>
      <c r="AO26" s="23"/>
      <c r="AP26" s="23"/>
      <c r="AQ26" s="23"/>
      <c r="AR26" s="23"/>
    </row>
    <row r="27" spans="1:44" ht="73.5" customHeight="1">
      <c r="A27" s="43">
        <v>14</v>
      </c>
      <c r="B27" s="56" t="str">
        <f>OBJETIVO_SETORIAL_02!B25</f>
        <v>Avaliar anualmente a gestão das atividades de ensino da UFSJ em parceria com a CPA; (Carlos)</v>
      </c>
      <c r="C27" s="158" t="s">
        <v>529</v>
      </c>
      <c r="D27" s="159" t="s">
        <v>687</v>
      </c>
      <c r="E27" s="152"/>
      <c r="F27" s="160" t="s">
        <v>432</v>
      </c>
      <c r="G27" s="156">
        <v>3</v>
      </c>
      <c r="H27" s="156">
        <v>3</v>
      </c>
      <c r="I27" s="156">
        <v>6</v>
      </c>
      <c r="J27" s="156" t="s">
        <v>457</v>
      </c>
      <c r="K27" s="161" t="s">
        <v>436</v>
      </c>
      <c r="L27" s="161" t="s">
        <v>679</v>
      </c>
      <c r="M27" s="161" t="s">
        <v>431</v>
      </c>
      <c r="N27" s="155"/>
      <c r="O27" s="155"/>
      <c r="P27" s="161" t="s">
        <v>431</v>
      </c>
      <c r="Q27" s="156" t="s">
        <v>434</v>
      </c>
      <c r="R27" s="157">
        <v>5</v>
      </c>
      <c r="S27" s="23"/>
      <c r="T27" s="23"/>
      <c r="U27" s="23" t="s">
        <v>688</v>
      </c>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69.75">
      <c r="A28" s="43">
        <v>15</v>
      </c>
      <c r="B28" s="56" t="str">
        <f>OBJETIVO_SETORIAL_02!B26</f>
        <v xml:space="preserve">Fomentar a capacitação de técnicos administrativos e de docentes em processos gerenciais relacionados ao universo da gestão do ensino de graduação na UFSJ; </v>
      </c>
      <c r="C28" s="150"/>
      <c r="D28" s="151"/>
      <c r="E28" s="152"/>
      <c r="F28" s="153"/>
      <c r="G28" s="154"/>
      <c r="H28" s="154"/>
      <c r="I28" s="154"/>
      <c r="J28" s="154"/>
      <c r="K28" s="155"/>
      <c r="L28" s="155"/>
      <c r="M28" s="155"/>
      <c r="N28" s="155"/>
      <c r="O28" s="155"/>
      <c r="P28" s="155"/>
      <c r="Q28" s="156" t="s">
        <v>437</v>
      </c>
      <c r="R28" s="157"/>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ht="56.25" customHeight="1">
      <c r="A29" s="43">
        <v>16</v>
      </c>
      <c r="B29" s="56" t="str">
        <f>OBJETIVO_SETORIAL_02!B27</f>
        <v>Atualizar as competências do SETEC; (SETEC)</v>
      </c>
      <c r="C29" s="150"/>
      <c r="D29" s="151"/>
      <c r="E29" s="152"/>
      <c r="F29" s="153"/>
      <c r="G29" s="154"/>
      <c r="H29" s="154"/>
      <c r="I29" s="154"/>
      <c r="J29" s="154"/>
      <c r="K29" s="155"/>
      <c r="L29" s="155"/>
      <c r="M29" s="155"/>
      <c r="N29" s="155"/>
      <c r="O29" s="155"/>
      <c r="P29" s="155"/>
      <c r="Q29" s="156" t="s">
        <v>437</v>
      </c>
      <c r="R29" s="157"/>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ht="56.25" customHeight="1">
      <c r="A30" s="43">
        <v>17</v>
      </c>
      <c r="B30" s="56" t="str">
        <f>OBJETIVO_SETORIAL_02!B28</f>
        <v>Reposicionar o SETEC na estrutura organizacional da UFSJ; (SETEC)</v>
      </c>
      <c r="C30" s="150"/>
      <c r="D30" s="151"/>
      <c r="E30" s="152"/>
      <c r="F30" s="153"/>
      <c r="G30" s="154"/>
      <c r="H30" s="154"/>
      <c r="I30" s="154"/>
      <c r="J30" s="154"/>
      <c r="K30" s="155"/>
      <c r="L30" s="155"/>
      <c r="M30" s="155"/>
      <c r="N30" s="155"/>
      <c r="O30" s="155"/>
      <c r="P30" s="155"/>
      <c r="Q30" s="156" t="s">
        <v>437</v>
      </c>
      <c r="R30" s="157"/>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ht="60" customHeight="1">
      <c r="A31" s="43">
        <v>18</v>
      </c>
      <c r="B31" s="56" t="str">
        <f>OBJETIVO_SETORIAL_02!B29</f>
        <v>Readequar o espaço físico do SETEC levando em consideração a sua posição na estrutura administrativa; (SETEC)</v>
      </c>
      <c r="C31" s="150"/>
      <c r="D31" s="151"/>
      <c r="E31" s="152"/>
      <c r="F31" s="153"/>
      <c r="G31" s="154"/>
      <c r="H31" s="154"/>
      <c r="I31" s="154"/>
      <c r="J31" s="154"/>
      <c r="K31" s="155"/>
      <c r="L31" s="155"/>
      <c r="M31" s="155"/>
      <c r="N31" s="155"/>
      <c r="O31" s="155"/>
      <c r="P31" s="155"/>
      <c r="Q31" s="156" t="s">
        <v>437</v>
      </c>
      <c r="R31" s="157"/>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row>
    <row r="32" spans="1:44" ht="19.5" customHeight="1">
      <c r="A32" s="23"/>
      <c r="B32" s="23"/>
      <c r="C32" s="226"/>
      <c r="D32" s="227"/>
      <c r="E32" s="227"/>
      <c r="F32" s="226"/>
      <c r="G32" s="227"/>
      <c r="H32" s="228"/>
      <c r="I32" s="228"/>
      <c r="J32" s="228"/>
      <c r="K32" s="228"/>
      <c r="L32" s="228"/>
      <c r="M32" s="228"/>
      <c r="N32" s="228"/>
      <c r="O32" s="228"/>
      <c r="P32" s="228"/>
      <c r="Q32" s="227"/>
      <c r="R32" s="26"/>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row>
    <row r="33" spans="1:44" ht="30.75" customHeight="1">
      <c r="A33" s="23"/>
      <c r="B33" s="23"/>
      <c r="C33" s="175"/>
      <c r="D33" s="23"/>
      <c r="E33" s="23"/>
      <c r="F33" s="175"/>
      <c r="G33" s="23"/>
      <c r="H33" s="356" t="s">
        <v>578</v>
      </c>
      <c r="I33" s="357"/>
      <c r="J33" s="357"/>
      <c r="K33" s="357"/>
      <c r="L33" s="358"/>
      <c r="M33" s="136"/>
      <c r="N33" s="136"/>
      <c r="O33" s="136"/>
      <c r="P33" s="136"/>
      <c r="Q33" s="27"/>
      <c r="R33" s="26"/>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ht="30.75" customHeight="1">
      <c r="A34" s="23"/>
      <c r="B34" s="23"/>
      <c r="C34" s="175"/>
      <c r="D34" s="23"/>
      <c r="E34" s="23"/>
      <c r="F34" s="175"/>
      <c r="G34" s="23"/>
      <c r="H34" s="359"/>
      <c r="I34" s="360"/>
      <c r="J34" s="360"/>
      <c r="K34" s="360"/>
      <c r="L34" s="361"/>
      <c r="M34" s="136"/>
      <c r="N34" s="136"/>
      <c r="O34" s="136"/>
      <c r="P34" s="136"/>
      <c r="Q34" s="27"/>
      <c r="R34" s="26"/>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ht="56.25" customHeight="1">
      <c r="A35" s="23"/>
      <c r="B35" s="23"/>
      <c r="C35" s="175"/>
      <c r="D35" s="23"/>
      <c r="E35" s="23"/>
      <c r="F35" s="175"/>
      <c r="G35" s="348" t="s">
        <v>579</v>
      </c>
      <c r="H35" s="362" t="s">
        <v>580</v>
      </c>
      <c r="I35" s="363"/>
      <c r="J35" s="176" t="s">
        <v>581</v>
      </c>
      <c r="K35" s="176" t="s">
        <v>582</v>
      </c>
      <c r="L35" s="177" t="s">
        <v>583</v>
      </c>
      <c r="M35" s="136"/>
      <c r="N35" s="136"/>
      <c r="O35" s="136"/>
      <c r="P35" s="136"/>
      <c r="Q35" s="27"/>
      <c r="R35" s="26"/>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1:44" ht="40.5" customHeight="1">
      <c r="A36" s="23"/>
      <c r="B36" s="23"/>
      <c r="C36" s="175"/>
      <c r="D36" s="23"/>
      <c r="E36" s="23"/>
      <c r="F36" s="175"/>
      <c r="G36" s="349"/>
      <c r="H36" s="364">
        <v>1.2</v>
      </c>
      <c r="I36" s="365"/>
      <c r="J36" s="178" t="s">
        <v>584</v>
      </c>
      <c r="K36" s="179" t="s">
        <v>585</v>
      </c>
      <c r="L36" s="178" t="s">
        <v>586</v>
      </c>
      <c r="M36" s="136"/>
      <c r="N36" s="136"/>
      <c r="O36" s="136"/>
      <c r="P36" s="136"/>
      <c r="Q36" s="27"/>
      <c r="R36" s="26"/>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row>
    <row r="37" spans="1:44" ht="15.75" customHeight="1">
      <c r="A37" s="27"/>
      <c r="B37" s="27"/>
      <c r="C37" s="135"/>
      <c r="D37" s="27"/>
      <c r="E37" s="27"/>
      <c r="F37" s="135"/>
      <c r="G37" s="27"/>
      <c r="H37" s="136"/>
      <c r="I37" s="136"/>
      <c r="J37" s="136"/>
      <c r="K37" s="136"/>
      <c r="L37" s="136"/>
      <c r="M37" s="136"/>
      <c r="N37" s="136"/>
      <c r="O37" s="136"/>
      <c r="P37" s="136"/>
      <c r="Q37" s="27"/>
      <c r="R37" s="136"/>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row>
    <row r="38" spans="1:44" ht="15.75" customHeight="1">
      <c r="A38" s="27"/>
      <c r="B38" s="27"/>
      <c r="C38" s="135"/>
      <c r="D38" s="27"/>
      <c r="E38" s="27"/>
      <c r="F38" s="135"/>
      <c r="G38" s="27"/>
      <c r="H38" s="136"/>
      <c r="I38" s="136"/>
      <c r="J38" s="136"/>
      <c r="K38" s="136"/>
      <c r="L38" s="136"/>
      <c r="M38" s="136"/>
      <c r="N38" s="136"/>
      <c r="O38" s="136"/>
      <c r="P38" s="136"/>
      <c r="Q38" s="27"/>
      <c r="R38" s="136"/>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row>
    <row r="39" spans="1:44" ht="13.5" customHeight="1">
      <c r="A39" s="27"/>
      <c r="B39" s="27"/>
      <c r="C39" s="135"/>
      <c r="D39" s="27"/>
      <c r="E39" s="27"/>
      <c r="F39" s="135"/>
      <c r="G39" s="27"/>
      <c r="H39" s="136"/>
      <c r="I39" s="136"/>
      <c r="J39" s="136"/>
      <c r="K39" s="136"/>
      <c r="L39" s="136"/>
      <c r="M39" s="136"/>
      <c r="N39" s="136"/>
      <c r="O39" s="136"/>
      <c r="P39" s="136"/>
      <c r="Q39" s="27"/>
      <c r="R39" s="136"/>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row>
    <row r="40" spans="1:44" ht="15.75" hidden="1" customHeight="1">
      <c r="A40" s="27"/>
      <c r="B40" s="27"/>
      <c r="C40" s="135"/>
      <c r="D40" s="27"/>
      <c r="E40" s="27"/>
      <c r="F40" s="135"/>
      <c r="G40" s="27"/>
      <c r="H40" s="136"/>
      <c r="I40" s="136"/>
      <c r="J40" s="136"/>
      <c r="K40" s="136"/>
      <c r="L40" s="136"/>
      <c r="M40" s="136"/>
      <c r="N40" s="136"/>
      <c r="O40" s="136"/>
      <c r="P40" s="136"/>
      <c r="Q40" s="27"/>
      <c r="R40" s="136"/>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row>
    <row r="41" spans="1:44" ht="15.75" hidden="1" customHeight="1">
      <c r="A41" s="27"/>
      <c r="B41" s="27"/>
      <c r="C41" s="135"/>
      <c r="D41" s="27"/>
      <c r="E41" s="27"/>
      <c r="F41" s="135"/>
      <c r="G41" s="27"/>
      <c r="H41" s="136"/>
      <c r="I41" s="136"/>
      <c r="J41" s="136"/>
      <c r="K41" s="136"/>
      <c r="L41" s="136"/>
      <c r="M41" s="136"/>
      <c r="N41" s="136"/>
      <c r="O41" s="136"/>
      <c r="P41" s="136"/>
      <c r="Q41" s="27"/>
      <c r="R41" s="136"/>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row>
    <row r="42" spans="1:44" ht="28.5" customHeight="1">
      <c r="A42" s="27"/>
      <c r="B42" s="350" t="s">
        <v>689</v>
      </c>
      <c r="C42" s="338"/>
      <c r="D42" s="338"/>
      <c r="E42" s="338"/>
      <c r="F42" s="338"/>
      <c r="G42" s="338"/>
      <c r="H42" s="314"/>
      <c r="I42" s="180"/>
      <c r="J42" s="136"/>
      <c r="K42" s="136"/>
      <c r="L42" s="136"/>
      <c r="M42" s="136"/>
      <c r="N42" s="136"/>
      <c r="O42" s="136"/>
      <c r="P42" s="136"/>
      <c r="Q42" s="27"/>
      <c r="R42" s="136"/>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row>
    <row r="43" spans="1:44" ht="21" customHeight="1">
      <c r="A43" s="27"/>
      <c r="B43" s="315"/>
      <c r="C43" s="341"/>
      <c r="D43" s="341"/>
      <c r="E43" s="341"/>
      <c r="F43" s="341"/>
      <c r="G43" s="341"/>
      <c r="H43" s="316"/>
      <c r="I43" s="180"/>
      <c r="J43" s="136"/>
      <c r="K43" s="136"/>
      <c r="L43" s="136"/>
      <c r="M43" s="136"/>
      <c r="N43" s="136"/>
      <c r="O43" s="136"/>
      <c r="P43" s="136"/>
      <c r="Q43" s="27"/>
      <c r="R43" s="136"/>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row>
    <row r="44" spans="1:44" ht="23.25" customHeight="1">
      <c r="A44" s="27"/>
      <c r="B44" s="351" t="s">
        <v>588</v>
      </c>
      <c r="C44" s="324"/>
      <c r="D44" s="324"/>
      <c r="E44" s="324"/>
      <c r="F44" s="324"/>
      <c r="G44" s="324"/>
      <c r="H44" s="324"/>
      <c r="I44" s="324"/>
      <c r="J44" s="324"/>
      <c r="K44" s="324"/>
      <c r="L44" s="324"/>
      <c r="M44" s="301"/>
      <c r="N44" s="181"/>
      <c r="O44" s="181"/>
      <c r="P44" s="136"/>
      <c r="Q44" s="27"/>
      <c r="R44" s="136"/>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row>
    <row r="45" spans="1:44" ht="25.5" customHeight="1">
      <c r="A45" s="27"/>
      <c r="B45" s="27"/>
      <c r="C45" s="135"/>
      <c r="D45" s="27"/>
      <c r="E45" s="27"/>
      <c r="F45" s="27"/>
      <c r="G45" s="27"/>
      <c r="H45" s="135"/>
      <c r="I45" s="27"/>
      <c r="J45" s="136"/>
      <c r="K45" s="136"/>
      <c r="L45" s="136"/>
      <c r="M45" s="136"/>
      <c r="N45" s="136"/>
      <c r="O45" s="136"/>
      <c r="P45" s="136"/>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row>
    <row r="46" spans="1:44" ht="93" customHeight="1">
      <c r="A46" s="182"/>
      <c r="B46" s="183" t="s">
        <v>589</v>
      </c>
      <c r="C46" s="183" t="s">
        <v>590</v>
      </c>
      <c r="D46" s="183" t="s">
        <v>591</v>
      </c>
      <c r="E46" s="184" t="s">
        <v>592</v>
      </c>
      <c r="F46" s="185" t="s">
        <v>593</v>
      </c>
      <c r="G46" s="184" t="s">
        <v>594</v>
      </c>
      <c r="H46" s="183" t="s">
        <v>595</v>
      </c>
      <c r="I46" s="182"/>
      <c r="J46" s="182"/>
      <c r="K46" s="182"/>
      <c r="L46" s="182"/>
      <c r="M46" s="186"/>
      <c r="N46" s="186"/>
      <c r="O46" s="186"/>
      <c r="P46" s="181"/>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row>
    <row r="47" spans="1:44" ht="45" customHeight="1">
      <c r="A47" s="182"/>
      <c r="B47" s="187" t="s">
        <v>920</v>
      </c>
      <c r="C47" s="187">
        <f>COUNTIF($Q27:$Q31,"REALIZADO")</f>
        <v>0</v>
      </c>
      <c r="D47" s="188" t="e">
        <f>C47/$B$47</f>
        <v>#VALUE!</v>
      </c>
      <c r="E47" s="187">
        <f>COUNTIF($Q27:$Q31,"EM ELABORAÇÃO")</f>
        <v>1</v>
      </c>
      <c r="F47" s="189" t="e">
        <f>E47/$B$47</f>
        <v>#VALUE!</v>
      </c>
      <c r="G47" s="187">
        <f>COUNTIF($Q27:$Q31,"NÃO REALIZADO")</f>
        <v>4</v>
      </c>
      <c r="H47" s="188" t="e">
        <f>G47/$B$47</f>
        <v>#VALUE!</v>
      </c>
      <c r="I47" s="182"/>
      <c r="J47" s="182"/>
      <c r="K47" s="182"/>
      <c r="L47" s="182"/>
      <c r="M47" s="186"/>
      <c r="N47" s="186"/>
      <c r="O47" s="186"/>
      <c r="P47" s="136"/>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row>
    <row r="48" spans="1:44" ht="26.25" customHeight="1">
      <c r="A48" s="27"/>
      <c r="B48" s="27"/>
      <c r="C48" s="135"/>
      <c r="D48" s="27"/>
      <c r="E48" s="27"/>
      <c r="F48" s="135"/>
      <c r="G48" s="27"/>
      <c r="H48" s="136"/>
      <c r="I48" s="136"/>
      <c r="J48" s="136"/>
      <c r="K48" s="136"/>
      <c r="L48" s="136"/>
      <c r="M48" s="186"/>
      <c r="N48" s="186"/>
      <c r="O48" s="186"/>
      <c r="P48" s="186"/>
      <c r="Q48" s="27"/>
      <c r="R48" s="136"/>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row>
    <row r="49" spans="1:44" ht="75.75" customHeight="1">
      <c r="A49" s="27"/>
      <c r="B49" s="350" t="s">
        <v>596</v>
      </c>
      <c r="C49" s="338"/>
      <c r="D49" s="338"/>
      <c r="E49" s="338"/>
      <c r="F49" s="338"/>
      <c r="G49" s="338"/>
      <c r="H49" s="314"/>
      <c r="I49" s="136"/>
      <c r="J49" s="136"/>
      <c r="K49" s="136"/>
      <c r="L49" s="136"/>
      <c r="M49" s="186"/>
      <c r="N49" s="186"/>
      <c r="O49" s="186"/>
      <c r="P49" s="186"/>
      <c r="Q49" s="27"/>
      <c r="R49" s="136"/>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row>
    <row r="50" spans="1:44" ht="15.75" customHeight="1">
      <c r="A50" s="27"/>
      <c r="B50" s="315"/>
      <c r="C50" s="341"/>
      <c r="D50" s="341"/>
      <c r="E50" s="341"/>
      <c r="F50" s="341"/>
      <c r="G50" s="341"/>
      <c r="H50" s="316"/>
      <c r="I50" s="136"/>
      <c r="J50" s="136"/>
      <c r="K50" s="136"/>
      <c r="L50" s="136"/>
      <c r="M50" s="136"/>
      <c r="N50" s="136"/>
      <c r="O50" s="136"/>
      <c r="P50" s="136"/>
      <c r="Q50" s="27"/>
      <c r="R50" s="136"/>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row>
    <row r="51" spans="1:44" ht="28.5" customHeight="1">
      <c r="A51" s="27"/>
      <c r="B51" s="351" t="s">
        <v>597</v>
      </c>
      <c r="C51" s="324"/>
      <c r="D51" s="324"/>
      <c r="E51" s="324"/>
      <c r="F51" s="324"/>
      <c r="G51" s="324"/>
      <c r="H51" s="324"/>
      <c r="I51" s="324"/>
      <c r="J51" s="324"/>
      <c r="K51" s="324"/>
      <c r="L51" s="324"/>
      <c r="M51" s="301"/>
      <c r="N51" s="136"/>
      <c r="O51" s="136"/>
      <c r="P51" s="136"/>
      <c r="Q51" s="27"/>
      <c r="R51" s="136"/>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row>
    <row r="52" spans="1:44" ht="15.75" customHeight="1">
      <c r="A52" s="27"/>
      <c r="B52" s="27"/>
      <c r="C52" s="135"/>
      <c r="D52" s="27"/>
      <c r="E52" s="27"/>
      <c r="F52" s="135"/>
      <c r="G52" s="27"/>
      <c r="H52" s="136"/>
      <c r="I52" s="136"/>
      <c r="J52" s="136"/>
      <c r="K52" s="136"/>
      <c r="L52" s="136"/>
      <c r="M52" s="136"/>
      <c r="N52" s="136"/>
      <c r="O52" s="136"/>
      <c r="P52" s="136"/>
      <c r="Q52" s="27"/>
      <c r="R52" s="136"/>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row>
    <row r="53" spans="1:44" ht="93" customHeight="1">
      <c r="A53" s="182"/>
      <c r="B53" s="183" t="s">
        <v>598</v>
      </c>
      <c r="C53" s="183" t="s">
        <v>590</v>
      </c>
      <c r="D53" s="183" t="s">
        <v>591</v>
      </c>
      <c r="E53" s="184" t="s">
        <v>592</v>
      </c>
      <c r="F53" s="185" t="s">
        <v>593</v>
      </c>
      <c r="G53" s="184" t="s">
        <v>594</v>
      </c>
      <c r="H53" s="183" t="s">
        <v>595</v>
      </c>
      <c r="I53" s="136"/>
      <c r="J53" s="136"/>
      <c r="K53" s="182"/>
      <c r="L53" s="182"/>
      <c r="M53" s="186"/>
      <c r="N53" s="186"/>
      <c r="O53" s="186"/>
      <c r="P53" s="181"/>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row>
    <row r="54" spans="1:44" ht="45" customHeight="1">
      <c r="A54" s="182"/>
      <c r="B54" s="187">
        <f>COUNTIF($F27:$F31,"INTEGRIDADE")</f>
        <v>0</v>
      </c>
      <c r="C54" s="187">
        <f>COUNTIFS($F27:$F30,"integridade",$Q27:$Q30,"realizado")</f>
        <v>0</v>
      </c>
      <c r="D54" s="188" t="e">
        <f>C54/$B$54</f>
        <v>#DIV/0!</v>
      </c>
      <c r="E54" s="187">
        <f>COUNTIFS($F27:$F30,"integridade",$Q27:$Q30,"em elaboração")</f>
        <v>0</v>
      </c>
      <c r="F54" s="189" t="e">
        <f>E54/$B$54</f>
        <v>#DIV/0!</v>
      </c>
      <c r="G54" s="187">
        <f>COUNTIFS($F27:$F30,"integridade",$Q27:$Q30,"não realizado")</f>
        <v>0</v>
      </c>
      <c r="H54" s="188" t="e">
        <f>G54/$B$54</f>
        <v>#DIV/0!</v>
      </c>
      <c r="I54" s="182"/>
      <c r="J54" s="182"/>
      <c r="K54" s="182"/>
      <c r="L54" s="182"/>
      <c r="M54" s="186"/>
      <c r="N54" s="186"/>
      <c r="O54" s="186"/>
      <c r="P54" s="136"/>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row>
    <row r="55" spans="1:44" ht="15.75" customHeight="1">
      <c r="A55" s="27"/>
      <c r="B55" s="27"/>
      <c r="C55" s="135"/>
      <c r="D55" s="27"/>
      <c r="E55" s="27"/>
      <c r="F55" s="135"/>
      <c r="G55" s="27"/>
      <c r="H55" s="136"/>
      <c r="I55" s="136"/>
      <c r="J55" s="136"/>
      <c r="K55" s="136"/>
      <c r="L55" s="136"/>
      <c r="M55" s="136"/>
      <c r="N55" s="136"/>
      <c r="O55" s="136"/>
      <c r="P55" s="136"/>
      <c r="Q55" s="27"/>
      <c r="R55" s="136"/>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row>
    <row r="56" spans="1:44" ht="15.75" customHeight="1">
      <c r="A56" s="27"/>
      <c r="B56" s="27"/>
      <c r="C56" s="135"/>
      <c r="D56" s="27"/>
      <c r="E56" s="27"/>
      <c r="F56" s="135"/>
      <c r="G56" s="27"/>
      <c r="H56" s="136"/>
      <c r="I56" s="136"/>
      <c r="J56" s="136"/>
      <c r="K56" s="136"/>
      <c r="L56" s="136"/>
      <c r="M56" s="136"/>
      <c r="N56" s="136"/>
      <c r="O56" s="136"/>
      <c r="P56" s="136"/>
      <c r="Q56" s="27"/>
      <c r="R56" s="136"/>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row>
    <row r="57" spans="1:44" ht="15.75" customHeight="1">
      <c r="A57" s="27"/>
      <c r="B57" s="27"/>
      <c r="C57" s="135"/>
      <c r="D57" s="27"/>
      <c r="E57" s="27"/>
      <c r="F57" s="135"/>
      <c r="G57" s="27"/>
      <c r="H57" s="136"/>
      <c r="I57" s="136"/>
      <c r="J57" s="136"/>
      <c r="K57" s="136"/>
      <c r="L57" s="136"/>
      <c r="M57" s="136"/>
      <c r="N57" s="136"/>
      <c r="O57" s="136"/>
      <c r="P57" s="136"/>
      <c r="Q57" s="27"/>
      <c r="R57" s="136"/>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row>
    <row r="58" spans="1:44" ht="15.75" customHeight="1">
      <c r="A58" s="27"/>
      <c r="B58" s="27"/>
      <c r="C58" s="135"/>
      <c r="D58" s="27"/>
      <c r="E58" s="27"/>
      <c r="F58" s="135"/>
      <c r="G58" s="27"/>
      <c r="H58" s="136"/>
      <c r="I58" s="136"/>
      <c r="J58" s="136"/>
      <c r="K58" s="136"/>
      <c r="L58" s="136"/>
      <c r="M58" s="136"/>
      <c r="N58" s="136"/>
      <c r="O58" s="136"/>
      <c r="P58" s="136"/>
      <c r="Q58" s="27"/>
      <c r="R58" s="136"/>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row>
    <row r="59" spans="1:44" ht="15.75" customHeight="1">
      <c r="A59" s="27"/>
      <c r="B59" s="27"/>
      <c r="C59" s="135"/>
      <c r="D59" s="27"/>
      <c r="E59" s="27"/>
      <c r="F59" s="135"/>
      <c r="G59" s="27"/>
      <c r="H59" s="136"/>
      <c r="I59" s="136"/>
      <c r="J59" s="136"/>
      <c r="K59" s="136"/>
      <c r="L59" s="136"/>
      <c r="M59" s="136"/>
      <c r="N59" s="136"/>
      <c r="O59" s="136"/>
      <c r="P59" s="136"/>
      <c r="Q59" s="27"/>
      <c r="R59" s="136"/>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row>
    <row r="60" spans="1:44" ht="15.75" customHeight="1">
      <c r="A60" s="27"/>
      <c r="B60" s="27"/>
      <c r="C60" s="135"/>
      <c r="D60" s="27"/>
      <c r="E60" s="27"/>
      <c r="F60" s="135"/>
      <c r="G60" s="27"/>
      <c r="H60" s="136"/>
      <c r="I60" s="136"/>
      <c r="J60" s="136"/>
      <c r="K60" s="136"/>
      <c r="L60" s="136"/>
      <c r="M60" s="136"/>
      <c r="N60" s="136"/>
      <c r="O60" s="136"/>
      <c r="P60" s="136"/>
      <c r="Q60" s="27"/>
      <c r="R60" s="136"/>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row>
    <row r="61" spans="1:44" ht="15.75" customHeight="1">
      <c r="A61" s="27"/>
      <c r="B61" s="27"/>
      <c r="C61" s="135"/>
      <c r="D61" s="27"/>
      <c r="E61" s="27"/>
      <c r="F61" s="135"/>
      <c r="G61" s="27"/>
      <c r="H61" s="136"/>
      <c r="I61" s="136"/>
      <c r="J61" s="136"/>
      <c r="K61" s="136"/>
      <c r="L61" s="136"/>
      <c r="M61" s="136"/>
      <c r="N61" s="136"/>
      <c r="O61" s="136"/>
      <c r="P61" s="136"/>
      <c r="Q61" s="27"/>
      <c r="R61" s="136"/>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row>
    <row r="62" spans="1:44" ht="15.75" customHeight="1">
      <c r="A62" s="27"/>
      <c r="B62" s="27"/>
      <c r="C62" s="135"/>
      <c r="D62" s="27"/>
      <c r="E62" s="27"/>
      <c r="F62" s="135"/>
      <c r="G62" s="27"/>
      <c r="H62" s="136"/>
      <c r="I62" s="136"/>
      <c r="J62" s="136"/>
      <c r="K62" s="136"/>
      <c r="L62" s="136"/>
      <c r="M62" s="136"/>
      <c r="N62" s="136"/>
      <c r="O62" s="136"/>
      <c r="P62" s="136"/>
      <c r="Q62" s="27"/>
      <c r="R62" s="136"/>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row>
    <row r="63" spans="1:44" ht="15.75" customHeight="1">
      <c r="A63" s="27"/>
      <c r="B63" s="27"/>
      <c r="C63" s="135"/>
      <c r="D63" s="27"/>
      <c r="E63" s="27"/>
      <c r="F63" s="135"/>
      <c r="G63" s="27"/>
      <c r="H63" s="136"/>
      <c r="I63" s="136"/>
      <c r="J63" s="136"/>
      <c r="K63" s="136"/>
      <c r="L63" s="136"/>
      <c r="M63" s="136"/>
      <c r="N63" s="136"/>
      <c r="O63" s="136"/>
      <c r="P63" s="136"/>
      <c r="Q63" s="27"/>
      <c r="R63" s="136"/>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row>
    <row r="64" spans="1:44" ht="15.75" customHeight="1">
      <c r="A64" s="27"/>
      <c r="B64" s="27"/>
      <c r="C64" s="135"/>
      <c r="D64" s="27"/>
      <c r="E64" s="27"/>
      <c r="F64" s="135"/>
      <c r="G64" s="27"/>
      <c r="H64" s="136"/>
      <c r="I64" s="136"/>
      <c r="J64" s="136"/>
      <c r="K64" s="136"/>
      <c r="L64" s="136"/>
      <c r="M64" s="136"/>
      <c r="N64" s="136"/>
      <c r="O64" s="136"/>
      <c r="P64" s="136"/>
      <c r="Q64" s="27"/>
      <c r="R64" s="136"/>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ht="15.75" customHeight="1">
      <c r="A65" s="27"/>
      <c r="B65" s="27"/>
      <c r="C65" s="135"/>
      <c r="D65" s="27"/>
      <c r="E65" s="27"/>
      <c r="F65" s="135"/>
      <c r="G65" s="27"/>
      <c r="H65" s="136"/>
      <c r="I65" s="136"/>
      <c r="J65" s="136"/>
      <c r="K65" s="136"/>
      <c r="L65" s="136"/>
      <c r="M65" s="136"/>
      <c r="N65" s="136"/>
      <c r="O65" s="136"/>
      <c r="P65" s="136"/>
      <c r="Q65" s="27"/>
      <c r="R65" s="136"/>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5.75" customHeight="1">
      <c r="A66" s="27"/>
      <c r="B66" s="27"/>
      <c r="C66" s="135"/>
      <c r="D66" s="27"/>
      <c r="E66" s="27"/>
      <c r="F66" s="135"/>
      <c r="G66" s="27"/>
      <c r="H66" s="136"/>
      <c r="I66" s="136"/>
      <c r="J66" s="136"/>
      <c r="K66" s="136"/>
      <c r="L66" s="136"/>
      <c r="M66" s="136"/>
      <c r="N66" s="136"/>
      <c r="O66" s="136"/>
      <c r="P66" s="136"/>
      <c r="Q66" s="27"/>
      <c r="R66" s="136"/>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ht="15.75" customHeight="1">
      <c r="A67" s="27"/>
      <c r="B67" s="27"/>
      <c r="C67" s="135"/>
      <c r="D67" s="27"/>
      <c r="E67" s="27"/>
      <c r="F67" s="135"/>
      <c r="G67" s="27"/>
      <c r="H67" s="136"/>
      <c r="I67" s="136"/>
      <c r="J67" s="136"/>
      <c r="K67" s="136"/>
      <c r="L67" s="136"/>
      <c r="M67" s="136"/>
      <c r="N67" s="136"/>
      <c r="O67" s="136"/>
      <c r="P67" s="136"/>
      <c r="Q67" s="27"/>
      <c r="R67" s="136"/>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5.75" customHeight="1">
      <c r="A68" s="27"/>
      <c r="B68" s="27"/>
      <c r="C68" s="135"/>
      <c r="D68" s="27"/>
      <c r="E68" s="27"/>
      <c r="F68" s="135"/>
      <c r="G68" s="27"/>
      <c r="H68" s="136"/>
      <c r="I68" s="136"/>
      <c r="J68" s="136"/>
      <c r="K68" s="136"/>
      <c r="L68" s="136"/>
      <c r="M68" s="136"/>
      <c r="N68" s="136"/>
      <c r="O68" s="136"/>
      <c r="P68" s="136"/>
      <c r="Q68" s="27"/>
      <c r="R68" s="136"/>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5.75" customHeight="1">
      <c r="A69" s="27"/>
      <c r="B69" s="27"/>
      <c r="C69" s="135"/>
      <c r="D69" s="27"/>
      <c r="E69" s="27"/>
      <c r="F69" s="135"/>
      <c r="G69" s="27"/>
      <c r="H69" s="136"/>
      <c r="I69" s="136"/>
      <c r="J69" s="136"/>
      <c r="K69" s="136"/>
      <c r="L69" s="136"/>
      <c r="M69" s="136"/>
      <c r="N69" s="136"/>
      <c r="O69" s="136"/>
      <c r="P69" s="136"/>
      <c r="Q69" s="27"/>
      <c r="R69" s="136"/>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5.75" customHeight="1">
      <c r="A70" s="27"/>
      <c r="B70" s="27"/>
      <c r="C70" s="135"/>
      <c r="D70" s="27"/>
      <c r="E70" s="27"/>
      <c r="F70" s="135"/>
      <c r="G70" s="27"/>
      <c r="H70" s="136"/>
      <c r="I70" s="136"/>
      <c r="J70" s="136"/>
      <c r="K70" s="136"/>
      <c r="L70" s="136"/>
      <c r="M70" s="136"/>
      <c r="N70" s="136"/>
      <c r="O70" s="136"/>
      <c r="P70" s="136"/>
      <c r="Q70" s="27"/>
      <c r="R70" s="136"/>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5.75" customHeight="1">
      <c r="A71" s="27"/>
      <c r="B71" s="27"/>
      <c r="C71" s="135"/>
      <c r="D71" s="27"/>
      <c r="E71" s="27"/>
      <c r="F71" s="135"/>
      <c r="G71" s="27"/>
      <c r="H71" s="136"/>
      <c r="I71" s="136"/>
      <c r="J71" s="136"/>
      <c r="K71" s="136"/>
      <c r="L71" s="136"/>
      <c r="M71" s="136"/>
      <c r="N71" s="136"/>
      <c r="O71" s="136"/>
      <c r="P71" s="136"/>
      <c r="Q71" s="27"/>
      <c r="R71" s="136"/>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5.75" customHeight="1">
      <c r="A72" s="27"/>
      <c r="B72" s="27"/>
      <c r="C72" s="135"/>
      <c r="D72" s="27"/>
      <c r="E72" s="27"/>
      <c r="F72" s="135"/>
      <c r="G72" s="27"/>
      <c r="H72" s="136"/>
      <c r="I72" s="136"/>
      <c r="J72" s="136"/>
      <c r="K72" s="136"/>
      <c r="L72" s="136"/>
      <c r="M72" s="136"/>
      <c r="N72" s="136"/>
      <c r="O72" s="136"/>
      <c r="P72" s="136"/>
      <c r="Q72" s="27"/>
      <c r="R72" s="136"/>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5.75" customHeight="1">
      <c r="A73" s="27"/>
      <c r="B73" s="27"/>
      <c r="C73" s="135"/>
      <c r="D73" s="27"/>
      <c r="E73" s="27"/>
      <c r="F73" s="135"/>
      <c r="G73" s="27"/>
      <c r="H73" s="136"/>
      <c r="I73" s="136"/>
      <c r="J73" s="136"/>
      <c r="K73" s="136"/>
      <c r="L73" s="136"/>
      <c r="M73" s="136"/>
      <c r="N73" s="136"/>
      <c r="O73" s="136"/>
      <c r="P73" s="136"/>
      <c r="Q73" s="27"/>
      <c r="R73" s="136"/>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5.75" customHeight="1">
      <c r="A74" s="27"/>
      <c r="B74" s="27"/>
      <c r="C74" s="135"/>
      <c r="D74" s="27"/>
      <c r="E74" s="27"/>
      <c r="F74" s="135"/>
      <c r="G74" s="27"/>
      <c r="H74" s="136"/>
      <c r="I74" s="136"/>
      <c r="J74" s="136"/>
      <c r="K74" s="136"/>
      <c r="L74" s="136"/>
      <c r="M74" s="136"/>
      <c r="N74" s="136"/>
      <c r="O74" s="136"/>
      <c r="P74" s="136"/>
      <c r="Q74" s="27"/>
      <c r="R74" s="136"/>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5.75" customHeight="1">
      <c r="A75" s="27"/>
      <c r="B75" s="27"/>
      <c r="C75" s="135"/>
      <c r="D75" s="27"/>
      <c r="E75" s="27"/>
      <c r="F75" s="135"/>
      <c r="G75" s="27"/>
      <c r="H75" s="136"/>
      <c r="I75" s="136"/>
      <c r="J75" s="136"/>
      <c r="K75" s="136"/>
      <c r="L75" s="136"/>
      <c r="M75" s="136"/>
      <c r="N75" s="136"/>
      <c r="O75" s="136"/>
      <c r="P75" s="136"/>
      <c r="Q75" s="27"/>
      <c r="R75" s="136"/>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5.75" customHeight="1">
      <c r="A76" s="27"/>
      <c r="B76" s="27"/>
      <c r="C76" s="135"/>
      <c r="D76" s="27"/>
      <c r="E76" s="27"/>
      <c r="F76" s="135"/>
      <c r="G76" s="27"/>
      <c r="H76" s="136"/>
      <c r="I76" s="136"/>
      <c r="J76" s="136"/>
      <c r="K76" s="136"/>
      <c r="L76" s="136"/>
      <c r="M76" s="136"/>
      <c r="N76" s="136"/>
      <c r="O76" s="136"/>
      <c r="P76" s="136"/>
      <c r="Q76" s="27"/>
      <c r="R76" s="136"/>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5.75" customHeight="1">
      <c r="A77" s="27"/>
      <c r="B77" s="27"/>
      <c r="C77" s="135"/>
      <c r="D77" s="27"/>
      <c r="E77" s="27"/>
      <c r="F77" s="135"/>
      <c r="G77" s="27"/>
      <c r="H77" s="136"/>
      <c r="I77" s="136"/>
      <c r="J77" s="136"/>
      <c r="K77" s="136"/>
      <c r="L77" s="136"/>
      <c r="M77" s="136"/>
      <c r="N77" s="136"/>
      <c r="O77" s="136"/>
      <c r="P77" s="136"/>
      <c r="Q77" s="27"/>
      <c r="R77" s="136"/>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5.75" customHeight="1">
      <c r="A78" s="27"/>
      <c r="B78" s="27"/>
      <c r="C78" s="135"/>
      <c r="D78" s="27"/>
      <c r="E78" s="27"/>
      <c r="F78" s="135"/>
      <c r="G78" s="27"/>
      <c r="H78" s="136"/>
      <c r="I78" s="136"/>
      <c r="J78" s="136"/>
      <c r="K78" s="136"/>
      <c r="L78" s="136"/>
      <c r="M78" s="136"/>
      <c r="N78" s="136"/>
      <c r="O78" s="136"/>
      <c r="P78" s="136"/>
      <c r="Q78" s="27"/>
      <c r="R78" s="136"/>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5.75" customHeight="1">
      <c r="A79" s="27"/>
      <c r="B79" s="27"/>
      <c r="C79" s="135"/>
      <c r="D79" s="27"/>
      <c r="E79" s="27"/>
      <c r="F79" s="135"/>
      <c r="G79" s="27"/>
      <c r="H79" s="136"/>
      <c r="I79" s="136"/>
      <c r="J79" s="136"/>
      <c r="K79" s="136"/>
      <c r="L79" s="136"/>
      <c r="M79" s="136"/>
      <c r="N79" s="136"/>
      <c r="O79" s="136"/>
      <c r="P79" s="136"/>
      <c r="Q79" s="27"/>
      <c r="R79" s="136"/>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5.75" customHeight="1">
      <c r="A80" s="27"/>
      <c r="B80" s="27"/>
      <c r="C80" s="135"/>
      <c r="D80" s="27"/>
      <c r="E80" s="27"/>
      <c r="F80" s="135"/>
      <c r="G80" s="27"/>
      <c r="H80" s="136"/>
      <c r="I80" s="136"/>
      <c r="J80" s="136"/>
      <c r="K80" s="136"/>
      <c r="L80" s="136"/>
      <c r="M80" s="136"/>
      <c r="N80" s="136"/>
      <c r="O80" s="136"/>
      <c r="P80" s="136"/>
      <c r="Q80" s="27"/>
      <c r="R80" s="136"/>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5.75" customHeight="1">
      <c r="A81" s="27"/>
      <c r="B81" s="27"/>
      <c r="C81" s="135"/>
      <c r="D81" s="27"/>
      <c r="E81" s="27"/>
      <c r="F81" s="135"/>
      <c r="G81" s="27"/>
      <c r="H81" s="136"/>
      <c r="I81" s="136"/>
      <c r="J81" s="136"/>
      <c r="K81" s="136"/>
      <c r="L81" s="136"/>
      <c r="M81" s="136"/>
      <c r="N81" s="136"/>
      <c r="O81" s="136"/>
      <c r="P81" s="136"/>
      <c r="Q81" s="27"/>
      <c r="R81" s="136"/>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5.75" customHeight="1">
      <c r="A82" s="27"/>
      <c r="B82" s="27"/>
      <c r="C82" s="135"/>
      <c r="D82" s="27"/>
      <c r="E82" s="27"/>
      <c r="F82" s="135"/>
      <c r="G82" s="27"/>
      <c r="H82" s="136"/>
      <c r="I82" s="136"/>
      <c r="J82" s="136"/>
      <c r="K82" s="136"/>
      <c r="L82" s="136"/>
      <c r="M82" s="136"/>
      <c r="N82" s="136"/>
      <c r="O82" s="136"/>
      <c r="P82" s="136"/>
      <c r="Q82" s="27"/>
      <c r="R82" s="136"/>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5.75" customHeight="1">
      <c r="A83" s="27"/>
      <c r="B83" s="27"/>
      <c r="C83" s="135"/>
      <c r="D83" s="27"/>
      <c r="E83" s="27"/>
      <c r="F83" s="135"/>
      <c r="G83" s="27"/>
      <c r="H83" s="136"/>
      <c r="I83" s="136"/>
      <c r="J83" s="136"/>
      <c r="K83" s="136"/>
      <c r="L83" s="136"/>
      <c r="M83" s="136"/>
      <c r="N83" s="136"/>
      <c r="O83" s="136"/>
      <c r="P83" s="136"/>
      <c r="Q83" s="27"/>
      <c r="R83" s="136"/>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5.75" customHeight="1">
      <c r="A84" s="27"/>
      <c r="B84" s="27"/>
      <c r="C84" s="135"/>
      <c r="D84" s="27"/>
      <c r="E84" s="27"/>
      <c r="F84" s="135"/>
      <c r="G84" s="27"/>
      <c r="H84" s="136"/>
      <c r="I84" s="136"/>
      <c r="J84" s="136"/>
      <c r="K84" s="136"/>
      <c r="L84" s="136"/>
      <c r="M84" s="136"/>
      <c r="N84" s="136"/>
      <c r="O84" s="136"/>
      <c r="P84" s="136"/>
      <c r="Q84" s="27"/>
      <c r="R84" s="136"/>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5.75" customHeight="1">
      <c r="A85" s="27"/>
      <c r="B85" s="27"/>
      <c r="C85" s="135"/>
      <c r="D85" s="27"/>
      <c r="E85" s="27"/>
      <c r="F85" s="135"/>
      <c r="G85" s="27"/>
      <c r="H85" s="136"/>
      <c r="I85" s="136"/>
      <c r="J85" s="136"/>
      <c r="K85" s="136"/>
      <c r="L85" s="136"/>
      <c r="M85" s="136"/>
      <c r="N85" s="136"/>
      <c r="O85" s="136"/>
      <c r="P85" s="136"/>
      <c r="Q85" s="27"/>
      <c r="R85" s="136"/>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5.75" customHeight="1">
      <c r="A86" s="27"/>
      <c r="B86" s="27"/>
      <c r="C86" s="135"/>
      <c r="D86" s="27"/>
      <c r="E86" s="27"/>
      <c r="F86" s="135"/>
      <c r="G86" s="27"/>
      <c r="H86" s="136"/>
      <c r="I86" s="136"/>
      <c r="J86" s="136"/>
      <c r="K86" s="136"/>
      <c r="L86" s="136"/>
      <c r="M86" s="136"/>
      <c r="N86" s="136"/>
      <c r="O86" s="136"/>
      <c r="P86" s="136"/>
      <c r="Q86" s="27"/>
      <c r="R86" s="136"/>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5.75" customHeight="1">
      <c r="A87" s="27"/>
      <c r="B87" s="27"/>
      <c r="C87" s="135"/>
      <c r="D87" s="27"/>
      <c r="E87" s="27"/>
      <c r="F87" s="135"/>
      <c r="G87" s="27"/>
      <c r="H87" s="136"/>
      <c r="I87" s="136"/>
      <c r="J87" s="136"/>
      <c r="K87" s="136"/>
      <c r="L87" s="136"/>
      <c r="M87" s="136"/>
      <c r="N87" s="136"/>
      <c r="O87" s="136"/>
      <c r="P87" s="136"/>
      <c r="Q87" s="27"/>
      <c r="R87" s="136"/>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5.75" customHeight="1">
      <c r="A88" s="27"/>
      <c r="B88" s="27"/>
      <c r="C88" s="135"/>
      <c r="D88" s="27"/>
      <c r="E88" s="27"/>
      <c r="F88" s="135"/>
      <c r="G88" s="27"/>
      <c r="H88" s="136"/>
      <c r="I88" s="136"/>
      <c r="J88" s="136"/>
      <c r="K88" s="136"/>
      <c r="L88" s="136"/>
      <c r="M88" s="136"/>
      <c r="N88" s="136"/>
      <c r="O88" s="136"/>
      <c r="P88" s="136"/>
      <c r="Q88" s="27"/>
      <c r="R88" s="136"/>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5.75" customHeight="1">
      <c r="A89" s="27"/>
      <c r="B89" s="27"/>
      <c r="C89" s="135"/>
      <c r="D89" s="27"/>
      <c r="E89" s="27"/>
      <c r="F89" s="135"/>
      <c r="G89" s="27"/>
      <c r="H89" s="136"/>
      <c r="I89" s="136"/>
      <c r="J89" s="136"/>
      <c r="K89" s="136"/>
      <c r="L89" s="136"/>
      <c r="M89" s="136"/>
      <c r="N89" s="136"/>
      <c r="O89" s="136"/>
      <c r="P89" s="136"/>
      <c r="Q89" s="27"/>
      <c r="R89" s="136"/>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5.75" customHeight="1">
      <c r="A90" s="27"/>
      <c r="B90" s="27"/>
      <c r="C90" s="135"/>
      <c r="D90" s="27"/>
      <c r="E90" s="27"/>
      <c r="F90" s="135"/>
      <c r="G90" s="27"/>
      <c r="H90" s="136"/>
      <c r="I90" s="136"/>
      <c r="J90" s="136"/>
      <c r="K90" s="136"/>
      <c r="L90" s="136"/>
      <c r="M90" s="136"/>
      <c r="N90" s="136"/>
      <c r="O90" s="136"/>
      <c r="P90" s="136"/>
      <c r="Q90" s="27"/>
      <c r="R90" s="136"/>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5.75" customHeight="1">
      <c r="A91" s="27"/>
      <c r="B91" s="27"/>
      <c r="C91" s="135"/>
      <c r="D91" s="27"/>
      <c r="E91" s="27"/>
      <c r="F91" s="135"/>
      <c r="G91" s="27"/>
      <c r="H91" s="136"/>
      <c r="I91" s="136"/>
      <c r="J91" s="136"/>
      <c r="K91" s="136"/>
      <c r="L91" s="136"/>
      <c r="M91" s="136"/>
      <c r="N91" s="136"/>
      <c r="O91" s="136"/>
      <c r="P91" s="136"/>
      <c r="Q91" s="27"/>
      <c r="R91" s="136"/>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5.75" customHeight="1">
      <c r="A92" s="27"/>
      <c r="B92" s="27"/>
      <c r="C92" s="135"/>
      <c r="D92" s="27"/>
      <c r="E92" s="27"/>
      <c r="F92" s="135"/>
      <c r="G92" s="27"/>
      <c r="H92" s="136"/>
      <c r="I92" s="136"/>
      <c r="J92" s="136"/>
      <c r="K92" s="136"/>
      <c r="L92" s="136"/>
      <c r="M92" s="136"/>
      <c r="N92" s="136"/>
      <c r="O92" s="136"/>
      <c r="P92" s="136"/>
      <c r="Q92" s="27"/>
      <c r="R92" s="136"/>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5.75" customHeight="1">
      <c r="A93" s="27"/>
      <c r="B93" s="27"/>
      <c r="C93" s="135"/>
      <c r="D93" s="27"/>
      <c r="E93" s="27"/>
      <c r="F93" s="135"/>
      <c r="G93" s="27"/>
      <c r="H93" s="136"/>
      <c r="I93" s="136"/>
      <c r="J93" s="136"/>
      <c r="K93" s="136"/>
      <c r="L93" s="136"/>
      <c r="M93" s="136"/>
      <c r="N93" s="136"/>
      <c r="O93" s="136"/>
      <c r="P93" s="136"/>
      <c r="Q93" s="27"/>
      <c r="R93" s="136"/>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5.75" customHeight="1">
      <c r="A94" s="27"/>
      <c r="B94" s="27"/>
      <c r="C94" s="135"/>
      <c r="D94" s="27"/>
      <c r="E94" s="27"/>
      <c r="F94" s="135"/>
      <c r="G94" s="27"/>
      <c r="H94" s="136"/>
      <c r="I94" s="136"/>
      <c r="J94" s="136"/>
      <c r="K94" s="136"/>
      <c r="L94" s="136"/>
      <c r="M94" s="136"/>
      <c r="N94" s="136"/>
      <c r="O94" s="136"/>
      <c r="P94" s="136"/>
      <c r="Q94" s="27"/>
      <c r="R94" s="136"/>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5.75" customHeight="1">
      <c r="A95" s="27"/>
      <c r="B95" s="27"/>
      <c r="C95" s="135"/>
      <c r="D95" s="27"/>
      <c r="E95" s="27"/>
      <c r="F95" s="135"/>
      <c r="G95" s="27"/>
      <c r="H95" s="136"/>
      <c r="I95" s="136"/>
      <c r="J95" s="136"/>
      <c r="K95" s="136"/>
      <c r="L95" s="136"/>
      <c r="M95" s="136"/>
      <c r="N95" s="136"/>
      <c r="O95" s="136"/>
      <c r="P95" s="136"/>
      <c r="Q95" s="27"/>
      <c r="R95" s="136"/>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5.75" customHeight="1">
      <c r="A96" s="27"/>
      <c r="B96" s="27"/>
      <c r="C96" s="135"/>
      <c r="D96" s="27"/>
      <c r="E96" s="27"/>
      <c r="F96" s="135"/>
      <c r="G96" s="27"/>
      <c r="H96" s="136"/>
      <c r="I96" s="136"/>
      <c r="J96" s="136"/>
      <c r="K96" s="136"/>
      <c r="L96" s="136"/>
      <c r="M96" s="136"/>
      <c r="N96" s="136"/>
      <c r="O96" s="136"/>
      <c r="P96" s="136"/>
      <c r="Q96" s="27"/>
      <c r="R96" s="136"/>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5.75" customHeight="1">
      <c r="A97" s="27"/>
      <c r="B97" s="27"/>
      <c r="C97" s="135"/>
      <c r="D97" s="27"/>
      <c r="E97" s="27"/>
      <c r="F97" s="135"/>
      <c r="G97" s="27"/>
      <c r="H97" s="136"/>
      <c r="I97" s="136"/>
      <c r="J97" s="136"/>
      <c r="K97" s="136"/>
      <c r="L97" s="136"/>
      <c r="M97" s="136"/>
      <c r="N97" s="136"/>
      <c r="O97" s="136"/>
      <c r="P97" s="136"/>
      <c r="Q97" s="27"/>
      <c r="R97" s="136"/>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5.75" customHeight="1">
      <c r="A98" s="27"/>
      <c r="B98" s="27"/>
      <c r="C98" s="135"/>
      <c r="D98" s="27"/>
      <c r="E98" s="27"/>
      <c r="F98" s="135"/>
      <c r="G98" s="27"/>
      <c r="H98" s="136"/>
      <c r="I98" s="136"/>
      <c r="J98" s="136"/>
      <c r="K98" s="136"/>
      <c r="L98" s="136"/>
      <c r="M98" s="136"/>
      <c r="N98" s="136"/>
      <c r="O98" s="136"/>
      <c r="P98" s="136"/>
      <c r="Q98" s="27"/>
      <c r="R98" s="136"/>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5.75" customHeight="1">
      <c r="A99" s="27"/>
      <c r="B99" s="27"/>
      <c r="C99" s="135"/>
      <c r="D99" s="27"/>
      <c r="E99" s="27"/>
      <c r="F99" s="135"/>
      <c r="G99" s="27"/>
      <c r="H99" s="136"/>
      <c r="I99" s="136"/>
      <c r="J99" s="136"/>
      <c r="K99" s="136"/>
      <c r="L99" s="136"/>
      <c r="M99" s="136"/>
      <c r="N99" s="136"/>
      <c r="O99" s="136"/>
      <c r="P99" s="136"/>
      <c r="Q99" s="27"/>
      <c r="R99" s="136"/>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5.75" customHeight="1">
      <c r="A100" s="27"/>
      <c r="B100" s="27"/>
      <c r="C100" s="135"/>
      <c r="D100" s="27"/>
      <c r="E100" s="27"/>
      <c r="F100" s="135"/>
      <c r="G100" s="27"/>
      <c r="H100" s="136"/>
      <c r="I100" s="136"/>
      <c r="J100" s="136"/>
      <c r="K100" s="136"/>
      <c r="L100" s="136"/>
      <c r="M100" s="136"/>
      <c r="N100" s="136"/>
      <c r="O100" s="136"/>
      <c r="P100" s="136"/>
      <c r="Q100" s="27"/>
      <c r="R100" s="136"/>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5.75" customHeight="1">
      <c r="A101" s="27"/>
      <c r="B101" s="27"/>
      <c r="C101" s="135"/>
      <c r="D101" s="27"/>
      <c r="E101" s="27"/>
      <c r="F101" s="135"/>
      <c r="G101" s="27"/>
      <c r="H101" s="136"/>
      <c r="I101" s="136"/>
      <c r="J101" s="136"/>
      <c r="K101" s="136"/>
      <c r="L101" s="136"/>
      <c r="M101" s="136"/>
      <c r="N101" s="136"/>
      <c r="O101" s="136"/>
      <c r="P101" s="136"/>
      <c r="Q101" s="27"/>
      <c r="R101" s="136"/>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5.75" customHeight="1">
      <c r="A102" s="27"/>
      <c r="B102" s="27"/>
      <c r="C102" s="135"/>
      <c r="D102" s="27"/>
      <c r="E102" s="27"/>
      <c r="F102" s="135"/>
      <c r="G102" s="27"/>
      <c r="H102" s="136"/>
      <c r="I102" s="136"/>
      <c r="J102" s="136"/>
      <c r="K102" s="136"/>
      <c r="L102" s="136"/>
      <c r="M102" s="136"/>
      <c r="N102" s="136"/>
      <c r="O102" s="136"/>
      <c r="P102" s="136"/>
      <c r="Q102" s="27"/>
      <c r="R102" s="136"/>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5.75" customHeight="1">
      <c r="A103" s="27"/>
      <c r="B103" s="27"/>
      <c r="C103" s="135"/>
      <c r="D103" s="27"/>
      <c r="E103" s="27"/>
      <c r="F103" s="135"/>
      <c r="G103" s="27"/>
      <c r="H103" s="136"/>
      <c r="I103" s="136"/>
      <c r="J103" s="136"/>
      <c r="K103" s="136"/>
      <c r="L103" s="136"/>
      <c r="M103" s="136"/>
      <c r="N103" s="136"/>
      <c r="O103" s="136"/>
      <c r="P103" s="136"/>
      <c r="Q103" s="27"/>
      <c r="R103" s="136"/>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5.75" customHeight="1">
      <c r="A104" s="27"/>
      <c r="B104" s="27"/>
      <c r="C104" s="135"/>
      <c r="D104" s="27"/>
      <c r="E104" s="27"/>
      <c r="F104" s="135"/>
      <c r="G104" s="27"/>
      <c r="H104" s="136"/>
      <c r="I104" s="136"/>
      <c r="J104" s="136"/>
      <c r="K104" s="136"/>
      <c r="L104" s="136"/>
      <c r="M104" s="136"/>
      <c r="N104" s="136"/>
      <c r="O104" s="136"/>
      <c r="P104" s="136"/>
      <c r="Q104" s="27"/>
      <c r="R104" s="136"/>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5.75" customHeight="1">
      <c r="A105" s="27"/>
      <c r="B105" s="27"/>
      <c r="C105" s="135"/>
      <c r="D105" s="27"/>
      <c r="E105" s="27"/>
      <c r="F105" s="135"/>
      <c r="G105" s="27"/>
      <c r="H105" s="136"/>
      <c r="I105" s="136"/>
      <c r="J105" s="136"/>
      <c r="K105" s="136"/>
      <c r="L105" s="136"/>
      <c r="M105" s="136"/>
      <c r="N105" s="136"/>
      <c r="O105" s="136"/>
      <c r="P105" s="136"/>
      <c r="Q105" s="27"/>
      <c r="R105" s="136"/>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5.75" customHeight="1">
      <c r="A106" s="27"/>
      <c r="B106" s="27"/>
      <c r="C106" s="135"/>
      <c r="D106" s="27"/>
      <c r="E106" s="27"/>
      <c r="F106" s="135"/>
      <c r="G106" s="27"/>
      <c r="H106" s="136"/>
      <c r="I106" s="136"/>
      <c r="J106" s="136"/>
      <c r="K106" s="136"/>
      <c r="L106" s="136"/>
      <c r="M106" s="136"/>
      <c r="N106" s="136"/>
      <c r="O106" s="136"/>
      <c r="P106" s="136"/>
      <c r="Q106" s="27"/>
      <c r="R106" s="136"/>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5.75" customHeight="1">
      <c r="A107" s="27"/>
      <c r="B107" s="27"/>
      <c r="C107" s="135"/>
      <c r="D107" s="27"/>
      <c r="E107" s="27"/>
      <c r="F107" s="135"/>
      <c r="G107" s="27"/>
      <c r="H107" s="136"/>
      <c r="I107" s="136"/>
      <c r="J107" s="136"/>
      <c r="K107" s="136"/>
      <c r="L107" s="136"/>
      <c r="M107" s="136"/>
      <c r="N107" s="136"/>
      <c r="O107" s="136"/>
      <c r="P107" s="136"/>
      <c r="Q107" s="27"/>
      <c r="R107" s="136"/>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5.75" customHeight="1">
      <c r="A108" s="27"/>
      <c r="B108" s="27"/>
      <c r="C108" s="135"/>
      <c r="D108" s="27"/>
      <c r="E108" s="27"/>
      <c r="F108" s="135"/>
      <c r="G108" s="27"/>
      <c r="H108" s="136"/>
      <c r="I108" s="136"/>
      <c r="J108" s="136"/>
      <c r="K108" s="136"/>
      <c r="L108" s="136"/>
      <c r="M108" s="136"/>
      <c r="N108" s="136"/>
      <c r="O108" s="136"/>
      <c r="P108" s="136"/>
      <c r="Q108" s="27"/>
      <c r="R108" s="136"/>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5.75" customHeight="1">
      <c r="A109" s="27"/>
      <c r="B109" s="27"/>
      <c r="C109" s="135"/>
      <c r="D109" s="27"/>
      <c r="E109" s="27"/>
      <c r="F109" s="135"/>
      <c r="G109" s="27"/>
      <c r="H109" s="136"/>
      <c r="I109" s="136"/>
      <c r="J109" s="136"/>
      <c r="K109" s="136"/>
      <c r="L109" s="136"/>
      <c r="M109" s="136"/>
      <c r="N109" s="136"/>
      <c r="O109" s="136"/>
      <c r="P109" s="136"/>
      <c r="Q109" s="27"/>
      <c r="R109" s="136"/>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5.75" customHeight="1">
      <c r="A110" s="27"/>
      <c r="B110" s="27"/>
      <c r="C110" s="135"/>
      <c r="D110" s="27"/>
      <c r="E110" s="27"/>
      <c r="F110" s="135"/>
      <c r="G110" s="27"/>
      <c r="H110" s="136"/>
      <c r="I110" s="136"/>
      <c r="J110" s="136"/>
      <c r="K110" s="136"/>
      <c r="L110" s="136"/>
      <c r="M110" s="136"/>
      <c r="N110" s="136"/>
      <c r="O110" s="136"/>
      <c r="P110" s="136"/>
      <c r="Q110" s="27"/>
      <c r="R110" s="136"/>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5.75" customHeight="1">
      <c r="A111" s="27"/>
      <c r="B111" s="27"/>
      <c r="C111" s="135"/>
      <c r="D111" s="27"/>
      <c r="E111" s="27"/>
      <c r="F111" s="135"/>
      <c r="G111" s="27"/>
      <c r="H111" s="136"/>
      <c r="I111" s="136"/>
      <c r="J111" s="136"/>
      <c r="K111" s="136"/>
      <c r="L111" s="136"/>
      <c r="M111" s="136"/>
      <c r="N111" s="136"/>
      <c r="O111" s="136"/>
      <c r="P111" s="136"/>
      <c r="Q111" s="27"/>
      <c r="R111" s="136"/>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5.75" customHeight="1">
      <c r="A112" s="27"/>
      <c r="B112" s="27"/>
      <c r="C112" s="135"/>
      <c r="D112" s="27"/>
      <c r="E112" s="27"/>
      <c r="F112" s="135"/>
      <c r="G112" s="27"/>
      <c r="H112" s="136"/>
      <c r="I112" s="136"/>
      <c r="J112" s="136"/>
      <c r="K112" s="136"/>
      <c r="L112" s="136"/>
      <c r="M112" s="136"/>
      <c r="N112" s="136"/>
      <c r="O112" s="136"/>
      <c r="P112" s="136"/>
      <c r="Q112" s="27"/>
      <c r="R112" s="136"/>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5.75" customHeight="1">
      <c r="A113" s="27"/>
      <c r="B113" s="27"/>
      <c r="C113" s="135"/>
      <c r="D113" s="27"/>
      <c r="E113" s="27"/>
      <c r="F113" s="135"/>
      <c r="G113" s="27"/>
      <c r="H113" s="136"/>
      <c r="I113" s="136"/>
      <c r="J113" s="136"/>
      <c r="K113" s="136"/>
      <c r="L113" s="136"/>
      <c r="M113" s="136"/>
      <c r="N113" s="136"/>
      <c r="O113" s="136"/>
      <c r="P113" s="136"/>
      <c r="Q113" s="27"/>
      <c r="R113" s="136"/>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ht="15.75" customHeight="1">
      <c r="A114" s="27"/>
      <c r="B114" s="27"/>
      <c r="C114" s="135"/>
      <c r="D114" s="27"/>
      <c r="E114" s="27"/>
      <c r="F114" s="135"/>
      <c r="G114" s="27"/>
      <c r="H114" s="136"/>
      <c r="I114" s="136"/>
      <c r="J114" s="136"/>
      <c r="K114" s="136"/>
      <c r="L114" s="136"/>
      <c r="M114" s="136"/>
      <c r="N114" s="136"/>
      <c r="O114" s="136"/>
      <c r="P114" s="136"/>
      <c r="Q114" s="27"/>
      <c r="R114" s="136"/>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15.75" customHeight="1">
      <c r="A115" s="27"/>
      <c r="B115" s="27"/>
      <c r="C115" s="135"/>
      <c r="D115" s="27"/>
      <c r="E115" s="27"/>
      <c r="F115" s="135"/>
      <c r="G115" s="27"/>
      <c r="H115" s="136"/>
      <c r="I115" s="136"/>
      <c r="J115" s="136"/>
      <c r="K115" s="136"/>
      <c r="L115" s="136"/>
      <c r="M115" s="136"/>
      <c r="N115" s="136"/>
      <c r="O115" s="136"/>
      <c r="P115" s="136"/>
      <c r="Q115" s="27"/>
      <c r="R115" s="136"/>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5.75" customHeight="1">
      <c r="A116" s="27"/>
      <c r="B116" s="27"/>
      <c r="C116" s="135"/>
      <c r="D116" s="27"/>
      <c r="E116" s="27"/>
      <c r="F116" s="135"/>
      <c r="G116" s="27"/>
      <c r="H116" s="136"/>
      <c r="I116" s="136"/>
      <c r="J116" s="136"/>
      <c r="K116" s="136"/>
      <c r="L116" s="136"/>
      <c r="M116" s="136"/>
      <c r="N116" s="136"/>
      <c r="O116" s="136"/>
      <c r="P116" s="136"/>
      <c r="Q116" s="27"/>
      <c r="R116" s="136"/>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ht="15.75" customHeight="1">
      <c r="A117" s="27"/>
      <c r="B117" s="27"/>
      <c r="C117" s="135"/>
      <c r="D117" s="27"/>
      <c r="E117" s="27"/>
      <c r="F117" s="135"/>
      <c r="G117" s="27"/>
      <c r="H117" s="136"/>
      <c r="I117" s="136"/>
      <c r="J117" s="136"/>
      <c r="K117" s="136"/>
      <c r="L117" s="136"/>
      <c r="M117" s="136"/>
      <c r="N117" s="136"/>
      <c r="O117" s="136"/>
      <c r="P117" s="136"/>
      <c r="Q117" s="27"/>
      <c r="R117" s="136"/>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ht="15.75" customHeight="1">
      <c r="A118" s="27"/>
      <c r="B118" s="27"/>
      <c r="C118" s="135"/>
      <c r="D118" s="27"/>
      <c r="E118" s="27"/>
      <c r="F118" s="135"/>
      <c r="G118" s="27"/>
      <c r="H118" s="136"/>
      <c r="I118" s="136"/>
      <c r="J118" s="136"/>
      <c r="K118" s="136"/>
      <c r="L118" s="136"/>
      <c r="M118" s="136"/>
      <c r="N118" s="136"/>
      <c r="O118" s="136"/>
      <c r="P118" s="136"/>
      <c r="Q118" s="27"/>
      <c r="R118" s="136"/>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ht="15.75" customHeight="1">
      <c r="A119" s="27"/>
      <c r="B119" s="27"/>
      <c r="C119" s="135"/>
      <c r="D119" s="27"/>
      <c r="E119" s="27"/>
      <c r="F119" s="135"/>
      <c r="G119" s="27"/>
      <c r="H119" s="136"/>
      <c r="I119" s="136"/>
      <c r="J119" s="136"/>
      <c r="K119" s="136"/>
      <c r="L119" s="136"/>
      <c r="M119" s="136"/>
      <c r="N119" s="136"/>
      <c r="O119" s="136"/>
      <c r="P119" s="136"/>
      <c r="Q119" s="27"/>
      <c r="R119" s="136"/>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row r="120" spans="1:44" ht="15.75" customHeight="1">
      <c r="A120" s="27"/>
      <c r="B120" s="27"/>
      <c r="C120" s="135"/>
      <c r="D120" s="27"/>
      <c r="E120" s="27"/>
      <c r="F120" s="135"/>
      <c r="G120" s="27"/>
      <c r="H120" s="136"/>
      <c r="I120" s="136"/>
      <c r="J120" s="136"/>
      <c r="K120" s="136"/>
      <c r="L120" s="136"/>
      <c r="M120" s="136"/>
      <c r="N120" s="136"/>
      <c r="O120" s="136"/>
      <c r="P120" s="136"/>
      <c r="Q120" s="27"/>
      <c r="R120" s="136"/>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row>
    <row r="121" spans="1:44" ht="15.75" customHeight="1">
      <c r="A121" s="27"/>
      <c r="B121" s="27"/>
      <c r="C121" s="135"/>
      <c r="D121" s="27"/>
      <c r="E121" s="27"/>
      <c r="F121" s="135"/>
      <c r="G121" s="27"/>
      <c r="H121" s="136"/>
      <c r="I121" s="136"/>
      <c r="J121" s="136"/>
      <c r="K121" s="136"/>
      <c r="L121" s="136"/>
      <c r="M121" s="136"/>
      <c r="N121" s="136"/>
      <c r="O121" s="136"/>
      <c r="P121" s="136"/>
      <c r="Q121" s="27"/>
      <c r="R121" s="136"/>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row>
    <row r="122" spans="1:44" ht="15.75" customHeight="1">
      <c r="A122" s="27"/>
      <c r="B122" s="27"/>
      <c r="C122" s="135"/>
      <c r="D122" s="27"/>
      <c r="E122" s="27"/>
      <c r="F122" s="135"/>
      <c r="G122" s="27"/>
      <c r="H122" s="136"/>
      <c r="I122" s="136"/>
      <c r="J122" s="136"/>
      <c r="K122" s="136"/>
      <c r="L122" s="136"/>
      <c r="M122" s="136"/>
      <c r="N122" s="136"/>
      <c r="O122" s="136"/>
      <c r="P122" s="136"/>
      <c r="Q122" s="27"/>
      <c r="R122" s="136"/>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row>
    <row r="123" spans="1:44" ht="15.75" customHeight="1">
      <c r="A123" s="27"/>
      <c r="B123" s="27"/>
      <c r="C123" s="135"/>
      <c r="D123" s="27"/>
      <c r="E123" s="27"/>
      <c r="F123" s="135"/>
      <c r="G123" s="27"/>
      <c r="H123" s="136"/>
      <c r="I123" s="136"/>
      <c r="J123" s="136"/>
      <c r="K123" s="136"/>
      <c r="L123" s="136"/>
      <c r="M123" s="136"/>
      <c r="N123" s="136"/>
      <c r="O123" s="136"/>
      <c r="P123" s="136"/>
      <c r="Q123" s="27"/>
      <c r="R123" s="136"/>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row>
    <row r="124" spans="1:44" ht="15.75" customHeight="1">
      <c r="A124" s="27"/>
      <c r="B124" s="27"/>
      <c r="C124" s="135"/>
      <c r="D124" s="27"/>
      <c r="E124" s="27"/>
      <c r="F124" s="135"/>
      <c r="G124" s="27"/>
      <c r="H124" s="136"/>
      <c r="I124" s="136"/>
      <c r="J124" s="136"/>
      <c r="K124" s="136"/>
      <c r="L124" s="136"/>
      <c r="M124" s="136"/>
      <c r="N124" s="136"/>
      <c r="O124" s="136"/>
      <c r="P124" s="136"/>
      <c r="Q124" s="27"/>
      <c r="R124" s="136"/>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row>
    <row r="125" spans="1:44" ht="15.75" customHeight="1">
      <c r="A125" s="27"/>
      <c r="B125" s="27"/>
      <c r="C125" s="135"/>
      <c r="D125" s="27"/>
      <c r="E125" s="27"/>
      <c r="F125" s="135"/>
      <c r="G125" s="27"/>
      <c r="H125" s="136"/>
      <c r="I125" s="136"/>
      <c r="J125" s="136"/>
      <c r="K125" s="136"/>
      <c r="L125" s="136"/>
      <c r="M125" s="136"/>
      <c r="N125" s="136"/>
      <c r="O125" s="136"/>
      <c r="P125" s="136"/>
      <c r="Q125" s="27"/>
      <c r="R125" s="136"/>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row>
    <row r="126" spans="1:44" ht="15.75" customHeight="1">
      <c r="A126" s="27"/>
      <c r="B126" s="27"/>
      <c r="C126" s="135"/>
      <c r="D126" s="27"/>
      <c r="E126" s="27"/>
      <c r="F126" s="135"/>
      <c r="G126" s="27"/>
      <c r="H126" s="136"/>
      <c r="I126" s="136"/>
      <c r="J126" s="136"/>
      <c r="K126" s="136"/>
      <c r="L126" s="136"/>
      <c r="M126" s="136"/>
      <c r="N126" s="136"/>
      <c r="O126" s="136"/>
      <c r="P126" s="136"/>
      <c r="Q126" s="27"/>
      <c r="R126" s="136"/>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row>
    <row r="127" spans="1:44" ht="15.75" customHeight="1">
      <c r="A127" s="27"/>
      <c r="B127" s="27"/>
      <c r="C127" s="135"/>
      <c r="D127" s="27"/>
      <c r="E127" s="27"/>
      <c r="F127" s="135"/>
      <c r="G127" s="27"/>
      <c r="H127" s="136"/>
      <c r="I127" s="136"/>
      <c r="J127" s="136"/>
      <c r="K127" s="136"/>
      <c r="L127" s="136"/>
      <c r="M127" s="136"/>
      <c r="N127" s="136"/>
      <c r="O127" s="136"/>
      <c r="P127" s="136"/>
      <c r="Q127" s="27"/>
      <c r="R127" s="136"/>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row>
    <row r="128" spans="1:44" ht="15.75" customHeight="1">
      <c r="A128" s="27"/>
      <c r="B128" s="27"/>
      <c r="C128" s="135"/>
      <c r="D128" s="27"/>
      <c r="E128" s="27"/>
      <c r="F128" s="135"/>
      <c r="G128" s="27"/>
      <c r="H128" s="136"/>
      <c r="I128" s="136"/>
      <c r="J128" s="136"/>
      <c r="K128" s="136"/>
      <c r="L128" s="136"/>
      <c r="M128" s="136"/>
      <c r="N128" s="136"/>
      <c r="O128" s="136"/>
      <c r="P128" s="136"/>
      <c r="Q128" s="27"/>
      <c r="R128" s="136"/>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row>
    <row r="129" spans="1:44" ht="15.75" customHeight="1">
      <c r="A129" s="27"/>
      <c r="B129" s="27"/>
      <c r="C129" s="135"/>
      <c r="D129" s="27"/>
      <c r="E129" s="27"/>
      <c r="F129" s="135"/>
      <c r="G129" s="27"/>
      <c r="H129" s="136"/>
      <c r="I129" s="136"/>
      <c r="J129" s="136"/>
      <c r="K129" s="136"/>
      <c r="L129" s="136"/>
      <c r="M129" s="136"/>
      <c r="N129" s="136"/>
      <c r="O129" s="136"/>
      <c r="P129" s="136"/>
      <c r="Q129" s="27"/>
      <c r="R129" s="136"/>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row>
    <row r="130" spans="1:44" ht="15.75" customHeight="1">
      <c r="A130" s="27"/>
      <c r="B130" s="27"/>
      <c r="C130" s="135"/>
      <c r="D130" s="27"/>
      <c r="E130" s="27"/>
      <c r="F130" s="135"/>
      <c r="G130" s="27"/>
      <c r="H130" s="136"/>
      <c r="I130" s="136"/>
      <c r="J130" s="136"/>
      <c r="K130" s="136"/>
      <c r="L130" s="136"/>
      <c r="M130" s="136"/>
      <c r="N130" s="136"/>
      <c r="O130" s="136"/>
      <c r="P130" s="136"/>
      <c r="Q130" s="27"/>
      <c r="R130" s="136"/>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row>
    <row r="131" spans="1:44" ht="15.75" customHeight="1">
      <c r="A131" s="27"/>
      <c r="B131" s="27"/>
      <c r="C131" s="135"/>
      <c r="D131" s="27"/>
      <c r="E131" s="27"/>
      <c r="F131" s="135"/>
      <c r="G131" s="27"/>
      <c r="H131" s="136"/>
      <c r="I131" s="136"/>
      <c r="J131" s="136"/>
      <c r="K131" s="136"/>
      <c r="L131" s="136"/>
      <c r="M131" s="136"/>
      <c r="N131" s="136"/>
      <c r="O131" s="136"/>
      <c r="P131" s="136"/>
      <c r="Q131" s="27"/>
      <c r="R131" s="136"/>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row>
    <row r="132" spans="1:44" ht="15.75" customHeight="1">
      <c r="A132" s="27"/>
      <c r="B132" s="27"/>
      <c r="C132" s="135"/>
      <c r="D132" s="27"/>
      <c r="E132" s="27"/>
      <c r="F132" s="135"/>
      <c r="G132" s="27"/>
      <c r="H132" s="136"/>
      <c r="I132" s="136"/>
      <c r="J132" s="136"/>
      <c r="K132" s="136"/>
      <c r="L132" s="136"/>
      <c r="M132" s="136"/>
      <c r="N132" s="136"/>
      <c r="O132" s="136"/>
      <c r="P132" s="136"/>
      <c r="Q132" s="27"/>
      <c r="R132" s="136"/>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row>
    <row r="133" spans="1:44" ht="15.75" customHeight="1">
      <c r="A133" s="27"/>
      <c r="B133" s="27"/>
      <c r="C133" s="135"/>
      <c r="D133" s="27"/>
      <c r="E133" s="27"/>
      <c r="F133" s="135"/>
      <c r="G133" s="27"/>
      <c r="H133" s="136"/>
      <c r="I133" s="136"/>
      <c r="J133" s="136"/>
      <c r="K133" s="136"/>
      <c r="L133" s="136"/>
      <c r="M133" s="136"/>
      <c r="N133" s="136"/>
      <c r="O133" s="136"/>
      <c r="P133" s="136"/>
      <c r="Q133" s="27"/>
      <c r="R133" s="136"/>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row>
    <row r="134" spans="1:44" ht="15.75" customHeight="1">
      <c r="A134" s="27"/>
      <c r="B134" s="27"/>
      <c r="C134" s="135"/>
      <c r="D134" s="27"/>
      <c r="E134" s="27"/>
      <c r="F134" s="135"/>
      <c r="G134" s="27"/>
      <c r="H134" s="136"/>
      <c r="I134" s="136"/>
      <c r="J134" s="136"/>
      <c r="K134" s="136"/>
      <c r="L134" s="136"/>
      <c r="M134" s="136"/>
      <c r="N134" s="136"/>
      <c r="O134" s="136"/>
      <c r="P134" s="136"/>
      <c r="Q134" s="27"/>
      <c r="R134" s="136"/>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row>
    <row r="135" spans="1:44" ht="15.75" customHeight="1">
      <c r="A135" s="27"/>
      <c r="B135" s="27"/>
      <c r="C135" s="135"/>
      <c r="D135" s="27"/>
      <c r="E135" s="27"/>
      <c r="F135" s="135"/>
      <c r="G135" s="27"/>
      <c r="H135" s="136"/>
      <c r="I135" s="136"/>
      <c r="J135" s="136"/>
      <c r="K135" s="136"/>
      <c r="L135" s="136"/>
      <c r="M135" s="136"/>
      <c r="N135" s="136"/>
      <c r="O135" s="136"/>
      <c r="P135" s="136"/>
      <c r="Q135" s="27"/>
      <c r="R135" s="136"/>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row>
    <row r="136" spans="1:44" ht="15.75" customHeight="1">
      <c r="A136" s="27"/>
      <c r="B136" s="27"/>
      <c r="C136" s="135"/>
      <c r="D136" s="27"/>
      <c r="E136" s="27"/>
      <c r="F136" s="135"/>
      <c r="G136" s="27"/>
      <c r="H136" s="136"/>
      <c r="I136" s="136"/>
      <c r="J136" s="136"/>
      <c r="K136" s="136"/>
      <c r="L136" s="136"/>
      <c r="M136" s="136"/>
      <c r="N136" s="136"/>
      <c r="O136" s="136"/>
      <c r="P136" s="136"/>
      <c r="Q136" s="27"/>
      <c r="R136" s="136"/>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row>
    <row r="137" spans="1:44" ht="15.75" customHeight="1">
      <c r="A137" s="27"/>
      <c r="B137" s="27"/>
      <c r="C137" s="135"/>
      <c r="D137" s="27"/>
      <c r="E137" s="27"/>
      <c r="F137" s="135"/>
      <c r="G137" s="27"/>
      <c r="H137" s="136"/>
      <c r="I137" s="136"/>
      <c r="J137" s="136"/>
      <c r="K137" s="136"/>
      <c r="L137" s="136"/>
      <c r="M137" s="136"/>
      <c r="N137" s="136"/>
      <c r="O137" s="136"/>
      <c r="P137" s="136"/>
      <c r="Q137" s="27"/>
      <c r="R137" s="136"/>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row>
    <row r="138" spans="1:44" ht="15.75" customHeight="1">
      <c r="A138" s="27"/>
      <c r="B138" s="27"/>
      <c r="C138" s="135"/>
      <c r="D138" s="27"/>
      <c r="E138" s="27"/>
      <c r="F138" s="135"/>
      <c r="G138" s="27"/>
      <c r="H138" s="136"/>
      <c r="I138" s="136"/>
      <c r="J138" s="136"/>
      <c r="K138" s="136"/>
      <c r="L138" s="136"/>
      <c r="M138" s="136"/>
      <c r="N138" s="136"/>
      <c r="O138" s="136"/>
      <c r="P138" s="136"/>
      <c r="Q138" s="27"/>
      <c r="R138" s="136"/>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row>
    <row r="139" spans="1:44" ht="15.75" customHeight="1">
      <c r="A139" s="27"/>
      <c r="B139" s="27"/>
      <c r="C139" s="135"/>
      <c r="D139" s="27"/>
      <c r="E139" s="27"/>
      <c r="F139" s="135"/>
      <c r="G139" s="27"/>
      <c r="H139" s="136"/>
      <c r="I139" s="136"/>
      <c r="J139" s="136"/>
      <c r="K139" s="136"/>
      <c r="L139" s="136"/>
      <c r="M139" s="136"/>
      <c r="N139" s="136"/>
      <c r="O139" s="136"/>
      <c r="P139" s="136"/>
      <c r="Q139" s="27"/>
      <c r="R139" s="136"/>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row>
    <row r="140" spans="1:44" ht="15.75" customHeight="1">
      <c r="A140" s="27"/>
      <c r="B140" s="27"/>
      <c r="C140" s="135"/>
      <c r="D140" s="27"/>
      <c r="E140" s="27"/>
      <c r="F140" s="135"/>
      <c r="G140" s="27"/>
      <c r="H140" s="136"/>
      <c r="I140" s="136"/>
      <c r="J140" s="136"/>
      <c r="K140" s="136"/>
      <c r="L140" s="136"/>
      <c r="M140" s="136"/>
      <c r="N140" s="136"/>
      <c r="O140" s="136"/>
      <c r="P140" s="136"/>
      <c r="Q140" s="27"/>
      <c r="R140" s="136"/>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row>
    <row r="141" spans="1:44" ht="15.75" customHeight="1">
      <c r="A141" s="27"/>
      <c r="B141" s="27"/>
      <c r="C141" s="135"/>
      <c r="D141" s="27"/>
      <c r="E141" s="27"/>
      <c r="F141" s="135"/>
      <c r="G141" s="27"/>
      <c r="H141" s="136"/>
      <c r="I141" s="136"/>
      <c r="J141" s="136"/>
      <c r="K141" s="136"/>
      <c r="L141" s="136"/>
      <c r="M141" s="136"/>
      <c r="N141" s="136"/>
      <c r="O141" s="136"/>
      <c r="P141" s="136"/>
      <c r="Q141" s="27"/>
      <c r="R141" s="136"/>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row>
    <row r="142" spans="1:44" ht="15.75" customHeight="1">
      <c r="A142" s="27"/>
      <c r="B142" s="27"/>
      <c r="C142" s="135"/>
      <c r="D142" s="27"/>
      <c r="E142" s="27"/>
      <c r="F142" s="135"/>
      <c r="G142" s="27"/>
      <c r="H142" s="136"/>
      <c r="I142" s="136"/>
      <c r="J142" s="136"/>
      <c r="K142" s="136"/>
      <c r="L142" s="136"/>
      <c r="M142" s="136"/>
      <c r="N142" s="136"/>
      <c r="O142" s="136"/>
      <c r="P142" s="136"/>
      <c r="Q142" s="27"/>
      <c r="R142" s="136"/>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row>
    <row r="143" spans="1:44" ht="15.75" customHeight="1">
      <c r="A143" s="27"/>
      <c r="B143" s="27"/>
      <c r="C143" s="135"/>
      <c r="D143" s="27"/>
      <c r="E143" s="27"/>
      <c r="F143" s="135"/>
      <c r="G143" s="27"/>
      <c r="H143" s="136"/>
      <c r="I143" s="136"/>
      <c r="J143" s="136"/>
      <c r="K143" s="136"/>
      <c r="L143" s="136"/>
      <c r="M143" s="136"/>
      <c r="N143" s="136"/>
      <c r="O143" s="136"/>
      <c r="P143" s="136"/>
      <c r="Q143" s="27"/>
      <c r="R143" s="136"/>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row>
    <row r="144" spans="1:44" ht="15.75" customHeight="1">
      <c r="A144" s="27"/>
      <c r="B144" s="27"/>
      <c r="C144" s="135"/>
      <c r="D144" s="27"/>
      <c r="E144" s="27"/>
      <c r="F144" s="135"/>
      <c r="G144" s="27"/>
      <c r="H144" s="136"/>
      <c r="I144" s="136"/>
      <c r="J144" s="136"/>
      <c r="K144" s="136"/>
      <c r="L144" s="136"/>
      <c r="M144" s="136"/>
      <c r="N144" s="136"/>
      <c r="O144" s="136"/>
      <c r="P144" s="136"/>
      <c r="Q144" s="27"/>
      <c r="R144" s="136"/>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row>
    <row r="145" spans="1:44" ht="15.75" customHeight="1">
      <c r="A145" s="27"/>
      <c r="B145" s="27"/>
      <c r="C145" s="135"/>
      <c r="D145" s="27"/>
      <c r="E145" s="27"/>
      <c r="F145" s="135"/>
      <c r="G145" s="27"/>
      <c r="H145" s="136"/>
      <c r="I145" s="136"/>
      <c r="J145" s="136"/>
      <c r="K145" s="136"/>
      <c r="L145" s="136"/>
      <c r="M145" s="136"/>
      <c r="N145" s="136"/>
      <c r="O145" s="136"/>
      <c r="P145" s="136"/>
      <c r="Q145" s="27"/>
      <c r="R145" s="136"/>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row>
    <row r="146" spans="1:44" ht="15.75" customHeight="1">
      <c r="A146" s="27"/>
      <c r="B146" s="27"/>
      <c r="C146" s="135"/>
      <c r="D146" s="27"/>
      <c r="E146" s="27"/>
      <c r="F146" s="135"/>
      <c r="G146" s="27"/>
      <c r="H146" s="136"/>
      <c r="I146" s="136"/>
      <c r="J146" s="136"/>
      <c r="K146" s="136"/>
      <c r="L146" s="136"/>
      <c r="M146" s="136"/>
      <c r="N146" s="136"/>
      <c r="O146" s="136"/>
      <c r="P146" s="136"/>
      <c r="Q146" s="27"/>
      <c r="R146" s="136"/>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row>
    <row r="147" spans="1:44" ht="15.75" customHeight="1">
      <c r="A147" s="27"/>
      <c r="B147" s="27"/>
      <c r="C147" s="135"/>
      <c r="D147" s="27"/>
      <c r="E147" s="27"/>
      <c r="F147" s="135"/>
      <c r="G147" s="27"/>
      <c r="H147" s="136"/>
      <c r="I147" s="136"/>
      <c r="J147" s="136"/>
      <c r="K147" s="136"/>
      <c r="L147" s="136"/>
      <c r="M147" s="136"/>
      <c r="N147" s="136"/>
      <c r="O147" s="136"/>
      <c r="P147" s="136"/>
      <c r="Q147" s="27"/>
      <c r="R147" s="136"/>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row>
    <row r="148" spans="1:44" ht="15.75" customHeight="1">
      <c r="A148" s="27"/>
      <c r="B148" s="27"/>
      <c r="C148" s="135"/>
      <c r="D148" s="27"/>
      <c r="E148" s="27"/>
      <c r="F148" s="135"/>
      <c r="G148" s="27"/>
      <c r="H148" s="136"/>
      <c r="I148" s="136"/>
      <c r="J148" s="136"/>
      <c r="K148" s="136"/>
      <c r="L148" s="136"/>
      <c r="M148" s="136"/>
      <c r="N148" s="136"/>
      <c r="O148" s="136"/>
      <c r="P148" s="136"/>
      <c r="Q148" s="27"/>
      <c r="R148" s="136"/>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row>
    <row r="149" spans="1:44" ht="15.75" customHeight="1">
      <c r="A149" s="27"/>
      <c r="B149" s="27"/>
      <c r="C149" s="135"/>
      <c r="D149" s="27"/>
      <c r="E149" s="27"/>
      <c r="F149" s="135"/>
      <c r="G149" s="27"/>
      <c r="H149" s="136"/>
      <c r="I149" s="136"/>
      <c r="J149" s="136"/>
      <c r="K149" s="136"/>
      <c r="L149" s="136"/>
      <c r="M149" s="136"/>
      <c r="N149" s="136"/>
      <c r="O149" s="136"/>
      <c r="P149" s="136"/>
      <c r="Q149" s="27"/>
      <c r="R149" s="136"/>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row>
    <row r="150" spans="1:44" ht="15.75" customHeight="1">
      <c r="A150" s="27"/>
      <c r="B150" s="27"/>
      <c r="C150" s="135"/>
      <c r="D150" s="27"/>
      <c r="E150" s="27"/>
      <c r="F150" s="135"/>
      <c r="G150" s="27"/>
      <c r="H150" s="136"/>
      <c r="I150" s="136"/>
      <c r="J150" s="136"/>
      <c r="K150" s="136"/>
      <c r="L150" s="136"/>
      <c r="M150" s="136"/>
      <c r="N150" s="136"/>
      <c r="O150" s="136"/>
      <c r="P150" s="136"/>
      <c r="Q150" s="27"/>
      <c r="R150" s="136"/>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row>
    <row r="151" spans="1:44" ht="15.75" customHeight="1">
      <c r="A151" s="27"/>
      <c r="B151" s="27"/>
      <c r="C151" s="135"/>
      <c r="D151" s="27"/>
      <c r="E151" s="27"/>
      <c r="F151" s="135"/>
      <c r="G151" s="27"/>
      <c r="H151" s="136"/>
      <c r="I151" s="136"/>
      <c r="J151" s="136"/>
      <c r="K151" s="136"/>
      <c r="L151" s="136"/>
      <c r="M151" s="136"/>
      <c r="N151" s="136"/>
      <c r="O151" s="136"/>
      <c r="P151" s="136"/>
      <c r="Q151" s="27"/>
      <c r="R151" s="136"/>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row>
    <row r="152" spans="1:44" ht="15.75" customHeight="1">
      <c r="A152" s="27"/>
      <c r="B152" s="27"/>
      <c r="C152" s="135"/>
      <c r="D152" s="27"/>
      <c r="E152" s="27"/>
      <c r="F152" s="135"/>
      <c r="G152" s="27"/>
      <c r="H152" s="136"/>
      <c r="I152" s="136"/>
      <c r="J152" s="136"/>
      <c r="K152" s="136"/>
      <c r="L152" s="136"/>
      <c r="M152" s="136"/>
      <c r="N152" s="136"/>
      <c r="O152" s="136"/>
      <c r="P152" s="136"/>
      <c r="Q152" s="27"/>
      <c r="R152" s="136"/>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row>
    <row r="153" spans="1:44" ht="15.75" customHeight="1">
      <c r="A153" s="27"/>
      <c r="B153" s="27"/>
      <c r="C153" s="135"/>
      <c r="D153" s="27"/>
      <c r="E153" s="27"/>
      <c r="F153" s="135"/>
      <c r="G153" s="27"/>
      <c r="H153" s="136"/>
      <c r="I153" s="136"/>
      <c r="J153" s="136"/>
      <c r="K153" s="136"/>
      <c r="L153" s="136"/>
      <c r="M153" s="136"/>
      <c r="N153" s="136"/>
      <c r="O153" s="136"/>
      <c r="P153" s="136"/>
      <c r="Q153" s="27"/>
      <c r="R153" s="136"/>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row>
    <row r="154" spans="1:44" ht="15.75" customHeight="1">
      <c r="A154" s="27"/>
      <c r="B154" s="27"/>
      <c r="C154" s="135"/>
      <c r="D154" s="27"/>
      <c r="E154" s="27"/>
      <c r="F154" s="135"/>
      <c r="G154" s="27"/>
      <c r="H154" s="136"/>
      <c r="I154" s="136"/>
      <c r="J154" s="136"/>
      <c r="K154" s="136"/>
      <c r="L154" s="136"/>
      <c r="M154" s="136"/>
      <c r="N154" s="136"/>
      <c r="O154" s="136"/>
      <c r="P154" s="136"/>
      <c r="Q154" s="27"/>
      <c r="R154" s="136"/>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row>
    <row r="155" spans="1:44" ht="15.75" customHeight="1">
      <c r="A155" s="27"/>
      <c r="B155" s="27"/>
      <c r="C155" s="135"/>
      <c r="D155" s="27"/>
      <c r="E155" s="27"/>
      <c r="F155" s="135"/>
      <c r="G155" s="27"/>
      <c r="H155" s="136"/>
      <c r="I155" s="136"/>
      <c r="J155" s="136"/>
      <c r="K155" s="136"/>
      <c r="L155" s="136"/>
      <c r="M155" s="136"/>
      <c r="N155" s="136"/>
      <c r="O155" s="136"/>
      <c r="P155" s="136"/>
      <c r="Q155" s="27"/>
      <c r="R155" s="136"/>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row>
    <row r="156" spans="1:44" ht="15.75" customHeight="1">
      <c r="A156" s="27"/>
      <c r="B156" s="27"/>
      <c r="C156" s="135"/>
      <c r="D156" s="27"/>
      <c r="E156" s="27"/>
      <c r="F156" s="135"/>
      <c r="G156" s="27"/>
      <c r="H156" s="136"/>
      <c r="I156" s="136"/>
      <c r="J156" s="136"/>
      <c r="K156" s="136"/>
      <c r="L156" s="136"/>
      <c r="M156" s="136"/>
      <c r="N156" s="136"/>
      <c r="O156" s="136"/>
      <c r="P156" s="136"/>
      <c r="Q156" s="27"/>
      <c r="R156" s="136"/>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row>
    <row r="157" spans="1:44" ht="15.75" customHeight="1">
      <c r="A157" s="27"/>
      <c r="B157" s="27"/>
      <c r="C157" s="135"/>
      <c r="D157" s="27"/>
      <c r="E157" s="27"/>
      <c r="F157" s="135"/>
      <c r="G157" s="27"/>
      <c r="H157" s="136"/>
      <c r="I157" s="136"/>
      <c r="J157" s="136"/>
      <c r="K157" s="136"/>
      <c r="L157" s="136"/>
      <c r="M157" s="136"/>
      <c r="N157" s="136"/>
      <c r="O157" s="136"/>
      <c r="P157" s="136"/>
      <c r="Q157" s="27"/>
      <c r="R157" s="13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row>
    <row r="158" spans="1:44" ht="15.75" customHeight="1">
      <c r="A158" s="27"/>
      <c r="B158" s="27"/>
      <c r="C158" s="135"/>
      <c r="D158" s="27"/>
      <c r="E158" s="27"/>
      <c r="F158" s="135"/>
      <c r="G158" s="27"/>
      <c r="H158" s="136"/>
      <c r="I158" s="136"/>
      <c r="J158" s="136"/>
      <c r="K158" s="136"/>
      <c r="L158" s="136"/>
      <c r="M158" s="136"/>
      <c r="N158" s="136"/>
      <c r="O158" s="136"/>
      <c r="P158" s="136"/>
      <c r="Q158" s="27"/>
      <c r="R158" s="136"/>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row>
    <row r="159" spans="1:44" ht="15.75" customHeight="1">
      <c r="A159" s="27"/>
      <c r="B159" s="27"/>
      <c r="C159" s="135"/>
      <c r="D159" s="27"/>
      <c r="E159" s="27"/>
      <c r="F159" s="135"/>
      <c r="G159" s="27"/>
      <c r="H159" s="136"/>
      <c r="I159" s="136"/>
      <c r="J159" s="136"/>
      <c r="K159" s="136"/>
      <c r="L159" s="136"/>
      <c r="M159" s="136"/>
      <c r="N159" s="136"/>
      <c r="O159" s="136"/>
      <c r="P159" s="136"/>
      <c r="Q159" s="27"/>
      <c r="R159" s="136"/>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row>
    <row r="160" spans="1:44" ht="15.75" customHeight="1">
      <c r="A160" s="27"/>
      <c r="B160" s="27"/>
      <c r="C160" s="135"/>
      <c r="D160" s="27"/>
      <c r="E160" s="27"/>
      <c r="F160" s="135"/>
      <c r="G160" s="27"/>
      <c r="H160" s="136"/>
      <c r="I160" s="136"/>
      <c r="J160" s="136"/>
      <c r="K160" s="136"/>
      <c r="L160" s="136"/>
      <c r="M160" s="136"/>
      <c r="N160" s="136"/>
      <c r="O160" s="136"/>
      <c r="P160" s="136"/>
      <c r="Q160" s="27"/>
      <c r="R160" s="136"/>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row>
    <row r="161" spans="1:44" ht="15.75" customHeight="1">
      <c r="A161" s="27"/>
      <c r="B161" s="27"/>
      <c r="C161" s="135"/>
      <c r="D161" s="27"/>
      <c r="E161" s="27"/>
      <c r="F161" s="135"/>
      <c r="G161" s="27"/>
      <c r="H161" s="136"/>
      <c r="I161" s="136"/>
      <c r="J161" s="136"/>
      <c r="K161" s="136"/>
      <c r="L161" s="136"/>
      <c r="M161" s="136"/>
      <c r="N161" s="136"/>
      <c r="O161" s="136"/>
      <c r="P161" s="136"/>
      <c r="Q161" s="27"/>
      <c r="R161" s="136"/>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row>
    <row r="162" spans="1:44" ht="15.75" customHeight="1">
      <c r="A162" s="27"/>
      <c r="B162" s="27"/>
      <c r="C162" s="135"/>
      <c r="D162" s="27"/>
      <c r="E162" s="27"/>
      <c r="F162" s="135"/>
      <c r="G162" s="27"/>
      <c r="H162" s="136"/>
      <c r="I162" s="136"/>
      <c r="J162" s="136"/>
      <c r="K162" s="136"/>
      <c r="L162" s="136"/>
      <c r="M162" s="136"/>
      <c r="N162" s="136"/>
      <c r="O162" s="136"/>
      <c r="P162" s="136"/>
      <c r="Q162" s="27"/>
      <c r="R162" s="136"/>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row>
    <row r="163" spans="1:44" ht="15.75" customHeight="1">
      <c r="A163" s="27"/>
      <c r="B163" s="27"/>
      <c r="C163" s="135"/>
      <c r="D163" s="27"/>
      <c r="E163" s="27"/>
      <c r="F163" s="135"/>
      <c r="G163" s="27"/>
      <c r="H163" s="136"/>
      <c r="I163" s="136"/>
      <c r="J163" s="136"/>
      <c r="K163" s="136"/>
      <c r="L163" s="136"/>
      <c r="M163" s="136"/>
      <c r="N163" s="136"/>
      <c r="O163" s="136"/>
      <c r="P163" s="136"/>
      <c r="Q163" s="27"/>
      <c r="R163" s="136"/>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row>
    <row r="164" spans="1:44" ht="15.75" customHeight="1">
      <c r="A164" s="27"/>
      <c r="B164" s="27"/>
      <c r="C164" s="135"/>
      <c r="D164" s="27"/>
      <c r="E164" s="27"/>
      <c r="F164" s="135"/>
      <c r="G164" s="27"/>
      <c r="H164" s="136"/>
      <c r="I164" s="136"/>
      <c r="J164" s="136"/>
      <c r="K164" s="136"/>
      <c r="L164" s="136"/>
      <c r="M164" s="136"/>
      <c r="N164" s="136"/>
      <c r="O164" s="136"/>
      <c r="P164" s="136"/>
      <c r="Q164" s="27"/>
      <c r="R164" s="136"/>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row>
    <row r="165" spans="1:44" ht="15.75" customHeight="1">
      <c r="A165" s="27"/>
      <c r="B165" s="27"/>
      <c r="C165" s="135"/>
      <c r="D165" s="27"/>
      <c r="E165" s="27"/>
      <c r="F165" s="135"/>
      <c r="G165" s="27"/>
      <c r="H165" s="136"/>
      <c r="I165" s="136"/>
      <c r="J165" s="136"/>
      <c r="K165" s="136"/>
      <c r="L165" s="136"/>
      <c r="M165" s="136"/>
      <c r="N165" s="136"/>
      <c r="O165" s="136"/>
      <c r="P165" s="136"/>
      <c r="Q165" s="27"/>
      <c r="R165" s="136"/>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row>
    <row r="166" spans="1:44" ht="15.75" customHeight="1">
      <c r="A166" s="27"/>
      <c r="B166" s="27"/>
      <c r="C166" s="135"/>
      <c r="D166" s="27"/>
      <c r="E166" s="27"/>
      <c r="F166" s="135"/>
      <c r="G166" s="27"/>
      <c r="H166" s="136"/>
      <c r="I166" s="136"/>
      <c r="J166" s="136"/>
      <c r="K166" s="136"/>
      <c r="L166" s="136"/>
      <c r="M166" s="136"/>
      <c r="N166" s="136"/>
      <c r="O166" s="136"/>
      <c r="P166" s="136"/>
      <c r="Q166" s="27"/>
      <c r="R166" s="136"/>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row>
    <row r="167" spans="1:44" ht="15.75" customHeight="1">
      <c r="A167" s="27"/>
      <c r="B167" s="27"/>
      <c r="C167" s="135"/>
      <c r="D167" s="27"/>
      <c r="E167" s="27"/>
      <c r="F167" s="135"/>
      <c r="G167" s="27"/>
      <c r="H167" s="136"/>
      <c r="I167" s="136"/>
      <c r="J167" s="136"/>
      <c r="K167" s="136"/>
      <c r="L167" s="136"/>
      <c r="M167" s="136"/>
      <c r="N167" s="136"/>
      <c r="O167" s="136"/>
      <c r="P167" s="136"/>
      <c r="Q167" s="27"/>
      <c r="R167" s="136"/>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row>
    <row r="168" spans="1:44" ht="15.75" customHeight="1">
      <c r="A168" s="27"/>
      <c r="B168" s="27"/>
      <c r="C168" s="135"/>
      <c r="D168" s="27"/>
      <c r="E168" s="27"/>
      <c r="F168" s="135"/>
      <c r="G168" s="27"/>
      <c r="H168" s="136"/>
      <c r="I168" s="136"/>
      <c r="J168" s="136"/>
      <c r="K168" s="136"/>
      <c r="L168" s="136"/>
      <c r="M168" s="136"/>
      <c r="N168" s="136"/>
      <c r="O168" s="136"/>
      <c r="P168" s="136"/>
      <c r="Q168" s="27"/>
      <c r="R168" s="136"/>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row>
    <row r="169" spans="1:44" ht="15.75" customHeight="1">
      <c r="A169" s="27"/>
      <c r="B169" s="27"/>
      <c r="C169" s="135"/>
      <c r="D169" s="27"/>
      <c r="E169" s="27"/>
      <c r="F169" s="135"/>
      <c r="G169" s="27"/>
      <c r="H169" s="136"/>
      <c r="I169" s="136"/>
      <c r="J169" s="136"/>
      <c r="K169" s="136"/>
      <c r="L169" s="136"/>
      <c r="M169" s="136"/>
      <c r="N169" s="136"/>
      <c r="O169" s="136"/>
      <c r="P169" s="136"/>
      <c r="Q169" s="27"/>
      <c r="R169" s="136"/>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row>
    <row r="170" spans="1:44" ht="15.75" customHeight="1">
      <c r="A170" s="27"/>
      <c r="B170" s="27"/>
      <c r="C170" s="135"/>
      <c r="D170" s="27"/>
      <c r="E170" s="27"/>
      <c r="F170" s="135"/>
      <c r="G170" s="27"/>
      <c r="H170" s="136"/>
      <c r="I170" s="136"/>
      <c r="J170" s="136"/>
      <c r="K170" s="136"/>
      <c r="L170" s="136"/>
      <c r="M170" s="136"/>
      <c r="N170" s="136"/>
      <c r="O170" s="136"/>
      <c r="P170" s="136"/>
      <c r="Q170" s="27"/>
      <c r="R170" s="136"/>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row>
    <row r="171" spans="1:44" ht="15.75" customHeight="1">
      <c r="A171" s="27"/>
      <c r="B171" s="27"/>
      <c r="C171" s="135"/>
      <c r="D171" s="27"/>
      <c r="E171" s="27"/>
      <c r="F171" s="135"/>
      <c r="G171" s="27"/>
      <c r="H171" s="136"/>
      <c r="I171" s="136"/>
      <c r="J171" s="136"/>
      <c r="K171" s="136"/>
      <c r="L171" s="136"/>
      <c r="M171" s="136"/>
      <c r="N171" s="136"/>
      <c r="O171" s="136"/>
      <c r="P171" s="136"/>
      <c r="Q171" s="27"/>
      <c r="R171" s="136"/>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row>
    <row r="172" spans="1:44" ht="15.75" customHeight="1">
      <c r="A172" s="27"/>
      <c r="B172" s="27"/>
      <c r="C172" s="135"/>
      <c r="D172" s="27"/>
      <c r="E172" s="27"/>
      <c r="F172" s="135"/>
      <c r="G172" s="27"/>
      <c r="H172" s="136"/>
      <c r="I172" s="136"/>
      <c r="J172" s="136"/>
      <c r="K172" s="136"/>
      <c r="L172" s="136"/>
      <c r="M172" s="136"/>
      <c r="N172" s="136"/>
      <c r="O172" s="136"/>
      <c r="P172" s="136"/>
      <c r="Q172" s="27"/>
      <c r="R172" s="136"/>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row>
    <row r="173" spans="1:44" ht="15.75" customHeight="1">
      <c r="A173" s="27"/>
      <c r="B173" s="27"/>
      <c r="C173" s="135"/>
      <c r="D173" s="27"/>
      <c r="E173" s="27"/>
      <c r="F173" s="135"/>
      <c r="G173" s="27"/>
      <c r="H173" s="136"/>
      <c r="I173" s="136"/>
      <c r="J173" s="136"/>
      <c r="K173" s="136"/>
      <c r="L173" s="136"/>
      <c r="M173" s="136"/>
      <c r="N173" s="136"/>
      <c r="O173" s="136"/>
      <c r="P173" s="136"/>
      <c r="Q173" s="27"/>
      <c r="R173" s="136"/>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row>
    <row r="174" spans="1:44" ht="15.75" customHeight="1">
      <c r="A174" s="27"/>
      <c r="B174" s="27"/>
      <c r="C174" s="135"/>
      <c r="D174" s="27"/>
      <c r="E174" s="27"/>
      <c r="F174" s="135"/>
      <c r="G174" s="27"/>
      <c r="H174" s="136"/>
      <c r="I174" s="136"/>
      <c r="J174" s="136"/>
      <c r="K174" s="136"/>
      <c r="L174" s="136"/>
      <c r="M174" s="136"/>
      <c r="N174" s="136"/>
      <c r="O174" s="136"/>
      <c r="P174" s="136"/>
      <c r="Q174" s="27"/>
      <c r="R174" s="136"/>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row>
    <row r="175" spans="1:44" ht="15.75" customHeight="1">
      <c r="A175" s="27"/>
      <c r="B175" s="27"/>
      <c r="C175" s="135"/>
      <c r="D175" s="27"/>
      <c r="E175" s="27"/>
      <c r="F175" s="135"/>
      <c r="G175" s="27"/>
      <c r="H175" s="136"/>
      <c r="I175" s="136"/>
      <c r="J175" s="136"/>
      <c r="K175" s="136"/>
      <c r="L175" s="136"/>
      <c r="M175" s="136"/>
      <c r="N175" s="136"/>
      <c r="O175" s="136"/>
      <c r="P175" s="136"/>
      <c r="Q175" s="27"/>
      <c r="R175" s="136"/>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row>
    <row r="176" spans="1:44" ht="15.75" customHeight="1">
      <c r="A176" s="27"/>
      <c r="B176" s="27"/>
      <c r="C176" s="135"/>
      <c r="D176" s="27"/>
      <c r="E176" s="27"/>
      <c r="F176" s="135"/>
      <c r="G176" s="27"/>
      <c r="H176" s="136"/>
      <c r="I176" s="136"/>
      <c r="J176" s="136"/>
      <c r="K176" s="136"/>
      <c r="L176" s="136"/>
      <c r="M176" s="136"/>
      <c r="N176" s="136"/>
      <c r="O176" s="136"/>
      <c r="P176" s="136"/>
      <c r="Q176" s="27"/>
      <c r="R176" s="136"/>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row>
    <row r="177" spans="1:44" ht="15.75" customHeight="1">
      <c r="A177" s="27"/>
      <c r="B177" s="27"/>
      <c r="C177" s="135"/>
      <c r="D177" s="27"/>
      <c r="E177" s="27"/>
      <c r="F177" s="135"/>
      <c r="G177" s="27"/>
      <c r="H177" s="136"/>
      <c r="I177" s="136"/>
      <c r="J177" s="136"/>
      <c r="K177" s="136"/>
      <c r="L177" s="136"/>
      <c r="M177" s="136"/>
      <c r="N177" s="136"/>
      <c r="O177" s="136"/>
      <c r="P177" s="136"/>
      <c r="Q177" s="27"/>
      <c r="R177" s="136"/>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row>
    <row r="178" spans="1:44" ht="15.75" customHeight="1">
      <c r="A178" s="27"/>
      <c r="B178" s="27"/>
      <c r="C178" s="135"/>
      <c r="D178" s="27"/>
      <c r="E178" s="27"/>
      <c r="F178" s="135"/>
      <c r="G178" s="27"/>
      <c r="H178" s="136"/>
      <c r="I178" s="136"/>
      <c r="J178" s="136"/>
      <c r="K178" s="136"/>
      <c r="L178" s="136"/>
      <c r="M178" s="136"/>
      <c r="N178" s="136"/>
      <c r="O178" s="136"/>
      <c r="P178" s="136"/>
      <c r="Q178" s="27"/>
      <c r="R178" s="136"/>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row>
    <row r="179" spans="1:44" ht="15.75" customHeight="1">
      <c r="A179" s="27"/>
      <c r="B179" s="27"/>
      <c r="C179" s="135"/>
      <c r="D179" s="27"/>
      <c r="E179" s="27"/>
      <c r="F179" s="135"/>
      <c r="G179" s="27"/>
      <c r="H179" s="136"/>
      <c r="I179" s="136"/>
      <c r="J179" s="136"/>
      <c r="K179" s="136"/>
      <c r="L179" s="136"/>
      <c r="M179" s="136"/>
      <c r="N179" s="136"/>
      <c r="O179" s="136"/>
      <c r="P179" s="136"/>
      <c r="Q179" s="27"/>
      <c r="R179" s="136"/>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row>
    <row r="180" spans="1:44" ht="15.75" customHeight="1">
      <c r="A180" s="27"/>
      <c r="B180" s="27"/>
      <c r="C180" s="135"/>
      <c r="D180" s="27"/>
      <c r="E180" s="27"/>
      <c r="F180" s="135"/>
      <c r="G180" s="27"/>
      <c r="H180" s="136"/>
      <c r="I180" s="136"/>
      <c r="J180" s="136"/>
      <c r="K180" s="136"/>
      <c r="L180" s="136"/>
      <c r="M180" s="136"/>
      <c r="N180" s="136"/>
      <c r="O180" s="136"/>
      <c r="P180" s="136"/>
      <c r="Q180" s="27"/>
      <c r="R180" s="136"/>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row>
    <row r="181" spans="1:44" ht="15.75" customHeight="1">
      <c r="A181" s="27"/>
      <c r="B181" s="27"/>
      <c r="C181" s="135"/>
      <c r="D181" s="27"/>
      <c r="E181" s="27"/>
      <c r="F181" s="135"/>
      <c r="G181" s="27"/>
      <c r="H181" s="136"/>
      <c r="I181" s="136"/>
      <c r="J181" s="136"/>
      <c r="K181" s="136"/>
      <c r="L181" s="136"/>
      <c r="M181" s="136"/>
      <c r="N181" s="136"/>
      <c r="O181" s="136"/>
      <c r="P181" s="136"/>
      <c r="Q181" s="27"/>
      <c r="R181" s="136"/>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row>
    <row r="182" spans="1:44" ht="15.75" customHeight="1">
      <c r="A182" s="27"/>
      <c r="B182" s="27"/>
      <c r="C182" s="135"/>
      <c r="D182" s="27"/>
      <c r="E182" s="27"/>
      <c r="F182" s="135"/>
      <c r="G182" s="27"/>
      <c r="H182" s="136"/>
      <c r="I182" s="136"/>
      <c r="J182" s="136"/>
      <c r="K182" s="136"/>
      <c r="L182" s="136"/>
      <c r="M182" s="136"/>
      <c r="N182" s="136"/>
      <c r="O182" s="136"/>
      <c r="P182" s="136"/>
      <c r="Q182" s="27"/>
      <c r="R182" s="136"/>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row>
    <row r="183" spans="1:44" ht="15.75" customHeight="1">
      <c r="A183" s="27"/>
      <c r="B183" s="27"/>
      <c r="C183" s="135"/>
      <c r="D183" s="27"/>
      <c r="E183" s="27"/>
      <c r="F183" s="135"/>
      <c r="G183" s="27"/>
      <c r="H183" s="136"/>
      <c r="I183" s="136"/>
      <c r="J183" s="136"/>
      <c r="K183" s="136"/>
      <c r="L183" s="136"/>
      <c r="M183" s="136"/>
      <c r="N183" s="136"/>
      <c r="O183" s="136"/>
      <c r="P183" s="136"/>
      <c r="Q183" s="27"/>
      <c r="R183" s="136"/>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row>
    <row r="184" spans="1:44" ht="15.75" customHeight="1">
      <c r="A184" s="27"/>
      <c r="B184" s="27"/>
      <c r="C184" s="135"/>
      <c r="D184" s="27"/>
      <c r="E184" s="27"/>
      <c r="F184" s="135"/>
      <c r="G184" s="27"/>
      <c r="H184" s="136"/>
      <c r="I184" s="136"/>
      <c r="J184" s="136"/>
      <c r="K184" s="136"/>
      <c r="L184" s="136"/>
      <c r="M184" s="136"/>
      <c r="N184" s="136"/>
      <c r="O184" s="136"/>
      <c r="P184" s="136"/>
      <c r="Q184" s="27"/>
      <c r="R184" s="136"/>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row>
    <row r="185" spans="1:44" ht="15.75" customHeight="1">
      <c r="A185" s="27"/>
      <c r="B185" s="27"/>
      <c r="C185" s="135"/>
      <c r="D185" s="27"/>
      <c r="E185" s="27"/>
      <c r="F185" s="135"/>
      <c r="G185" s="27"/>
      <c r="H185" s="136"/>
      <c r="I185" s="136"/>
      <c r="J185" s="136"/>
      <c r="K185" s="136"/>
      <c r="L185" s="136"/>
      <c r="M185" s="136"/>
      <c r="N185" s="136"/>
      <c r="O185" s="136"/>
      <c r="P185" s="136"/>
      <c r="Q185" s="27"/>
      <c r="R185" s="136"/>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row>
    <row r="186" spans="1:44" ht="15.75" customHeight="1">
      <c r="A186" s="27"/>
      <c r="B186" s="27"/>
      <c r="C186" s="135"/>
      <c r="D186" s="27"/>
      <c r="E186" s="27"/>
      <c r="F186" s="135"/>
      <c r="G186" s="27"/>
      <c r="H186" s="136"/>
      <c r="I186" s="136"/>
      <c r="J186" s="136"/>
      <c r="K186" s="136"/>
      <c r="L186" s="136"/>
      <c r="M186" s="136"/>
      <c r="N186" s="136"/>
      <c r="O186" s="136"/>
      <c r="P186" s="136"/>
      <c r="Q186" s="27"/>
      <c r="R186" s="136"/>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row>
    <row r="187" spans="1:44" ht="15.75" customHeight="1">
      <c r="A187" s="27"/>
      <c r="B187" s="27"/>
      <c r="C187" s="135"/>
      <c r="D187" s="27"/>
      <c r="E187" s="27"/>
      <c r="F187" s="135"/>
      <c r="G187" s="27"/>
      <c r="H187" s="136"/>
      <c r="I187" s="136"/>
      <c r="J187" s="136"/>
      <c r="K187" s="136"/>
      <c r="L187" s="136"/>
      <c r="M187" s="136"/>
      <c r="N187" s="136"/>
      <c r="O187" s="136"/>
      <c r="P187" s="136"/>
      <c r="Q187" s="27"/>
      <c r="R187" s="136"/>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row>
    <row r="188" spans="1:44" ht="15.75" customHeight="1">
      <c r="A188" s="27"/>
      <c r="B188" s="27"/>
      <c r="C188" s="135"/>
      <c r="D188" s="27"/>
      <c r="E188" s="27"/>
      <c r="F188" s="135"/>
      <c r="G188" s="27"/>
      <c r="H188" s="136"/>
      <c r="I188" s="136"/>
      <c r="J188" s="136"/>
      <c r="K188" s="136"/>
      <c r="L188" s="136"/>
      <c r="M188" s="136"/>
      <c r="N188" s="136"/>
      <c r="O188" s="136"/>
      <c r="P188" s="136"/>
      <c r="Q188" s="27"/>
      <c r="R188" s="136"/>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row>
    <row r="189" spans="1:44" ht="15.75" customHeight="1">
      <c r="A189" s="27"/>
      <c r="B189" s="27"/>
      <c r="C189" s="135"/>
      <c r="D189" s="27"/>
      <c r="E189" s="27"/>
      <c r="F189" s="135"/>
      <c r="G189" s="27"/>
      <c r="H189" s="136"/>
      <c r="I189" s="136"/>
      <c r="J189" s="136"/>
      <c r="K189" s="136"/>
      <c r="L189" s="136"/>
      <c r="M189" s="136"/>
      <c r="N189" s="136"/>
      <c r="O189" s="136"/>
      <c r="P189" s="136"/>
      <c r="Q189" s="27"/>
      <c r="R189" s="136"/>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row>
    <row r="190" spans="1:44" ht="15.75" customHeight="1">
      <c r="A190" s="27"/>
      <c r="B190" s="27"/>
      <c r="C190" s="135"/>
      <c r="D190" s="27"/>
      <c r="E190" s="27"/>
      <c r="F190" s="135"/>
      <c r="G190" s="27"/>
      <c r="H190" s="136"/>
      <c r="I190" s="136"/>
      <c r="J190" s="136"/>
      <c r="K190" s="136"/>
      <c r="L190" s="136"/>
      <c r="M190" s="136"/>
      <c r="N190" s="136"/>
      <c r="O190" s="136"/>
      <c r="P190" s="136"/>
      <c r="Q190" s="27"/>
      <c r="R190" s="136"/>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row>
    <row r="191" spans="1:44" ht="15.75" customHeight="1">
      <c r="A191" s="27"/>
      <c r="B191" s="27"/>
      <c r="C191" s="135"/>
      <c r="D191" s="27"/>
      <c r="E191" s="27"/>
      <c r="F191" s="135"/>
      <c r="G191" s="27"/>
      <c r="H191" s="136"/>
      <c r="I191" s="136"/>
      <c r="J191" s="136"/>
      <c r="K191" s="136"/>
      <c r="L191" s="136"/>
      <c r="M191" s="136"/>
      <c r="N191" s="136"/>
      <c r="O191" s="136"/>
      <c r="P191" s="136"/>
      <c r="Q191" s="27"/>
      <c r="R191" s="136"/>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row>
    <row r="192" spans="1:44" ht="15.75" customHeight="1">
      <c r="A192" s="27"/>
      <c r="B192" s="27"/>
      <c r="C192" s="135"/>
      <c r="D192" s="27"/>
      <c r="E192" s="27"/>
      <c r="F192" s="135"/>
      <c r="G192" s="27"/>
      <c r="H192" s="136"/>
      <c r="I192" s="136"/>
      <c r="J192" s="136"/>
      <c r="K192" s="136"/>
      <c r="L192" s="136"/>
      <c r="M192" s="136"/>
      <c r="N192" s="136"/>
      <c r="O192" s="136"/>
      <c r="P192" s="136"/>
      <c r="Q192" s="27"/>
      <c r="R192" s="136"/>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row>
    <row r="193" spans="1:44" ht="15.75" customHeight="1">
      <c r="A193" s="27"/>
      <c r="B193" s="27"/>
      <c r="C193" s="135"/>
      <c r="D193" s="27"/>
      <c r="E193" s="27"/>
      <c r="F193" s="135"/>
      <c r="G193" s="27"/>
      <c r="H193" s="136"/>
      <c r="I193" s="136"/>
      <c r="J193" s="136"/>
      <c r="K193" s="136"/>
      <c r="L193" s="136"/>
      <c r="M193" s="136"/>
      <c r="N193" s="136"/>
      <c r="O193" s="136"/>
      <c r="P193" s="136"/>
      <c r="Q193" s="27"/>
      <c r="R193" s="136"/>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row>
    <row r="194" spans="1:44" ht="15.75" customHeight="1">
      <c r="A194" s="27"/>
      <c r="B194" s="27"/>
      <c r="C194" s="135"/>
      <c r="D194" s="27"/>
      <c r="E194" s="27"/>
      <c r="F194" s="135"/>
      <c r="G194" s="27"/>
      <c r="H194" s="136"/>
      <c r="I194" s="136"/>
      <c r="J194" s="136"/>
      <c r="K194" s="136"/>
      <c r="L194" s="136"/>
      <c r="M194" s="136"/>
      <c r="N194" s="136"/>
      <c r="O194" s="136"/>
      <c r="P194" s="136"/>
      <c r="Q194" s="27"/>
      <c r="R194" s="136"/>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row>
    <row r="195" spans="1:44" ht="15.75" customHeight="1">
      <c r="A195" s="27"/>
      <c r="B195" s="27"/>
      <c r="C195" s="135"/>
      <c r="D195" s="27"/>
      <c r="E195" s="27"/>
      <c r="F195" s="135"/>
      <c r="G195" s="27"/>
      <c r="H195" s="136"/>
      <c r="I195" s="136"/>
      <c r="J195" s="136"/>
      <c r="K195" s="136"/>
      <c r="L195" s="136"/>
      <c r="M195" s="136"/>
      <c r="N195" s="136"/>
      <c r="O195" s="136"/>
      <c r="P195" s="136"/>
      <c r="Q195" s="27"/>
      <c r="R195" s="136"/>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row>
    <row r="196" spans="1:44" ht="15.75" customHeight="1">
      <c r="A196" s="27"/>
      <c r="B196" s="27"/>
      <c r="C196" s="135"/>
      <c r="D196" s="27"/>
      <c r="E196" s="27"/>
      <c r="F196" s="135"/>
      <c r="G196" s="27"/>
      <c r="H196" s="136"/>
      <c r="I196" s="136"/>
      <c r="J196" s="136"/>
      <c r="K196" s="136"/>
      <c r="L196" s="136"/>
      <c r="M196" s="136"/>
      <c r="N196" s="136"/>
      <c r="O196" s="136"/>
      <c r="P196" s="136"/>
      <c r="Q196" s="27"/>
      <c r="R196" s="136"/>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row>
    <row r="197" spans="1:44" ht="15.75" customHeight="1">
      <c r="A197" s="27"/>
      <c r="B197" s="27"/>
      <c r="C197" s="135"/>
      <c r="D197" s="27"/>
      <c r="E197" s="27"/>
      <c r="F197" s="135"/>
      <c r="G197" s="27"/>
      <c r="H197" s="136"/>
      <c r="I197" s="136"/>
      <c r="J197" s="136"/>
      <c r="K197" s="136"/>
      <c r="L197" s="136"/>
      <c r="M197" s="136"/>
      <c r="N197" s="136"/>
      <c r="O197" s="136"/>
      <c r="P197" s="136"/>
      <c r="Q197" s="27"/>
      <c r="R197" s="136"/>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row>
    <row r="198" spans="1:44" ht="15.75" customHeight="1">
      <c r="A198" s="27"/>
      <c r="B198" s="27"/>
      <c r="C198" s="135"/>
      <c r="D198" s="27"/>
      <c r="E198" s="27"/>
      <c r="F198" s="135"/>
      <c r="G198" s="27"/>
      <c r="H198" s="136"/>
      <c r="I198" s="136"/>
      <c r="J198" s="136"/>
      <c r="K198" s="136"/>
      <c r="L198" s="136"/>
      <c r="M198" s="136"/>
      <c r="N198" s="136"/>
      <c r="O198" s="136"/>
      <c r="P198" s="136"/>
      <c r="Q198" s="27"/>
      <c r="R198" s="136"/>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row>
    <row r="199" spans="1:44" ht="15.75" customHeight="1">
      <c r="A199" s="27"/>
      <c r="B199" s="27"/>
      <c r="C199" s="135"/>
      <c r="D199" s="27"/>
      <c r="E199" s="27"/>
      <c r="F199" s="135"/>
      <c r="G199" s="27"/>
      <c r="H199" s="136"/>
      <c r="I199" s="136"/>
      <c r="J199" s="136"/>
      <c r="K199" s="136"/>
      <c r="L199" s="136"/>
      <c r="M199" s="136"/>
      <c r="N199" s="136"/>
      <c r="O199" s="136"/>
      <c r="P199" s="136"/>
      <c r="Q199" s="27"/>
      <c r="R199" s="136"/>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row>
    <row r="200" spans="1:44" ht="15.75" customHeight="1">
      <c r="A200" s="27"/>
      <c r="B200" s="27"/>
      <c r="C200" s="135"/>
      <c r="D200" s="27"/>
      <c r="E200" s="27"/>
      <c r="F200" s="135"/>
      <c r="G200" s="27"/>
      <c r="H200" s="136"/>
      <c r="I200" s="136"/>
      <c r="J200" s="136"/>
      <c r="K200" s="136"/>
      <c r="L200" s="136"/>
      <c r="M200" s="136"/>
      <c r="N200" s="136"/>
      <c r="O200" s="136"/>
      <c r="P200" s="136"/>
      <c r="Q200" s="27"/>
      <c r="R200" s="136"/>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row>
    <row r="201" spans="1:44" ht="15.75" customHeight="1">
      <c r="A201" s="27"/>
      <c r="B201" s="27"/>
      <c r="C201" s="135"/>
      <c r="D201" s="27"/>
      <c r="E201" s="27"/>
      <c r="F201" s="135"/>
      <c r="G201" s="27"/>
      <c r="H201" s="136"/>
      <c r="I201" s="136"/>
      <c r="J201" s="136"/>
      <c r="K201" s="136"/>
      <c r="L201" s="136"/>
      <c r="M201" s="136"/>
      <c r="N201" s="136"/>
      <c r="O201" s="136"/>
      <c r="P201" s="136"/>
      <c r="Q201" s="27"/>
      <c r="R201" s="136"/>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row>
    <row r="202" spans="1:44" ht="15.75" customHeight="1">
      <c r="A202" s="27"/>
      <c r="B202" s="27"/>
      <c r="C202" s="135"/>
      <c r="D202" s="27"/>
      <c r="E202" s="27"/>
      <c r="F202" s="135"/>
      <c r="G202" s="27"/>
      <c r="H202" s="136"/>
      <c r="I202" s="136"/>
      <c r="J202" s="136"/>
      <c r="K202" s="136"/>
      <c r="L202" s="136"/>
      <c r="M202" s="136"/>
      <c r="N202" s="136"/>
      <c r="O202" s="136"/>
      <c r="P202" s="136"/>
      <c r="Q202" s="27"/>
      <c r="R202" s="136"/>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row>
    <row r="203" spans="1:44" ht="15.75" customHeight="1">
      <c r="A203" s="27"/>
      <c r="B203" s="27"/>
      <c r="C203" s="135"/>
      <c r="D203" s="27"/>
      <c r="E203" s="27"/>
      <c r="F203" s="135"/>
      <c r="G203" s="27"/>
      <c r="H203" s="136"/>
      <c r="I203" s="136"/>
      <c r="J203" s="136"/>
      <c r="K203" s="136"/>
      <c r="L203" s="136"/>
      <c r="M203" s="136"/>
      <c r="N203" s="136"/>
      <c r="O203" s="136"/>
      <c r="P203" s="136"/>
      <c r="Q203" s="27"/>
      <c r="R203" s="136"/>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row>
    <row r="204" spans="1:44" ht="15.75" customHeight="1">
      <c r="A204" s="27"/>
      <c r="B204" s="27"/>
      <c r="C204" s="135"/>
      <c r="D204" s="27"/>
      <c r="E204" s="27"/>
      <c r="F204" s="135"/>
      <c r="G204" s="27"/>
      <c r="H204" s="136"/>
      <c r="I204" s="136"/>
      <c r="J204" s="136"/>
      <c r="K204" s="136"/>
      <c r="L204" s="136"/>
      <c r="M204" s="136"/>
      <c r="N204" s="136"/>
      <c r="O204" s="136"/>
      <c r="P204" s="136"/>
      <c r="Q204" s="27"/>
      <c r="R204" s="136"/>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row>
    <row r="205" spans="1:44" ht="15.75" customHeight="1">
      <c r="A205" s="27"/>
      <c r="B205" s="27"/>
      <c r="C205" s="135"/>
      <c r="D205" s="27"/>
      <c r="E205" s="27"/>
      <c r="F205" s="135"/>
      <c r="G205" s="27"/>
      <c r="H205" s="136"/>
      <c r="I205" s="136"/>
      <c r="J205" s="136"/>
      <c r="K205" s="136"/>
      <c r="L205" s="136"/>
      <c r="M205" s="136"/>
      <c r="N205" s="136"/>
      <c r="O205" s="136"/>
      <c r="P205" s="136"/>
      <c r="Q205" s="27"/>
      <c r="R205" s="136"/>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row>
    <row r="206" spans="1:44" ht="15.75" customHeight="1">
      <c r="A206" s="27"/>
      <c r="B206" s="27"/>
      <c r="C206" s="135"/>
      <c r="D206" s="27"/>
      <c r="E206" s="27"/>
      <c r="F206" s="135"/>
      <c r="G206" s="27"/>
      <c r="H206" s="136"/>
      <c r="I206" s="136"/>
      <c r="J206" s="136"/>
      <c r="K206" s="136"/>
      <c r="L206" s="136"/>
      <c r="M206" s="136"/>
      <c r="N206" s="136"/>
      <c r="O206" s="136"/>
      <c r="P206" s="136"/>
      <c r="Q206" s="27"/>
      <c r="R206" s="136"/>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row>
    <row r="207" spans="1:44" ht="15.75" customHeight="1">
      <c r="A207" s="27"/>
      <c r="B207" s="27"/>
      <c r="C207" s="135"/>
      <c r="D207" s="27"/>
      <c r="E207" s="27"/>
      <c r="F207" s="135"/>
      <c r="G207" s="27"/>
      <c r="H207" s="136"/>
      <c r="I207" s="136"/>
      <c r="J207" s="136"/>
      <c r="K207" s="136"/>
      <c r="L207" s="136"/>
      <c r="M207" s="136"/>
      <c r="N207" s="136"/>
      <c r="O207" s="136"/>
      <c r="P207" s="136"/>
      <c r="Q207" s="27"/>
      <c r="R207" s="136"/>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row>
    <row r="208" spans="1:44" ht="15.75" customHeight="1">
      <c r="A208" s="27"/>
      <c r="B208" s="27"/>
      <c r="C208" s="135"/>
      <c r="D208" s="27"/>
      <c r="E208" s="27"/>
      <c r="F208" s="135"/>
      <c r="G208" s="27"/>
      <c r="H208" s="136"/>
      <c r="I208" s="136"/>
      <c r="J208" s="136"/>
      <c r="K208" s="136"/>
      <c r="L208" s="136"/>
      <c r="M208" s="136"/>
      <c r="N208" s="136"/>
      <c r="O208" s="136"/>
      <c r="P208" s="136"/>
      <c r="Q208" s="27"/>
      <c r="R208" s="136"/>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row>
    <row r="209" spans="1:44" ht="15.75" customHeight="1">
      <c r="A209" s="27"/>
      <c r="B209" s="27"/>
      <c r="C209" s="135"/>
      <c r="D209" s="27"/>
      <c r="E209" s="27"/>
      <c r="F209" s="135"/>
      <c r="G209" s="27"/>
      <c r="H209" s="136"/>
      <c r="I209" s="136"/>
      <c r="J209" s="136"/>
      <c r="K209" s="136"/>
      <c r="L209" s="136"/>
      <c r="M209" s="136"/>
      <c r="N209" s="136"/>
      <c r="O209" s="136"/>
      <c r="P209" s="136"/>
      <c r="Q209" s="27"/>
      <c r="R209" s="136"/>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row>
    <row r="210" spans="1:44" ht="15.75" customHeight="1">
      <c r="A210" s="27"/>
      <c r="B210" s="27"/>
      <c r="C210" s="135"/>
      <c r="D210" s="27"/>
      <c r="E210" s="27"/>
      <c r="F210" s="135"/>
      <c r="G210" s="27"/>
      <c r="H210" s="136"/>
      <c r="I210" s="136"/>
      <c r="J210" s="136"/>
      <c r="K210" s="136"/>
      <c r="L210" s="136"/>
      <c r="M210" s="136"/>
      <c r="N210" s="136"/>
      <c r="O210" s="136"/>
      <c r="P210" s="136"/>
      <c r="Q210" s="27"/>
      <c r="R210" s="136"/>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row>
    <row r="211" spans="1:44" ht="15.75" customHeight="1">
      <c r="A211" s="27"/>
      <c r="B211" s="27"/>
      <c r="C211" s="135"/>
      <c r="D211" s="27"/>
      <c r="E211" s="27"/>
      <c r="F211" s="135"/>
      <c r="G211" s="27"/>
      <c r="H211" s="136"/>
      <c r="I211" s="136"/>
      <c r="J211" s="136"/>
      <c r="K211" s="136"/>
      <c r="L211" s="136"/>
      <c r="M211" s="136"/>
      <c r="N211" s="136"/>
      <c r="O211" s="136"/>
      <c r="P211" s="136"/>
      <c r="Q211" s="27"/>
      <c r="R211" s="136"/>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row>
    <row r="212" spans="1:44" ht="15.75" customHeight="1">
      <c r="A212" s="27"/>
      <c r="B212" s="27"/>
      <c r="C212" s="135"/>
      <c r="D212" s="27"/>
      <c r="E212" s="27"/>
      <c r="F212" s="135"/>
      <c r="G212" s="27"/>
      <c r="H212" s="136"/>
      <c r="I212" s="136"/>
      <c r="J212" s="136"/>
      <c r="K212" s="136"/>
      <c r="L212" s="136"/>
      <c r="M212" s="136"/>
      <c r="N212" s="136"/>
      <c r="O212" s="136"/>
      <c r="P212" s="136"/>
      <c r="Q212" s="27"/>
      <c r="R212" s="136"/>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row>
    <row r="213" spans="1:44" ht="15.75" customHeight="1">
      <c r="A213" s="27"/>
      <c r="B213" s="27"/>
      <c r="C213" s="135"/>
      <c r="D213" s="27"/>
      <c r="E213" s="27"/>
      <c r="F213" s="135"/>
      <c r="G213" s="27"/>
      <c r="H213" s="136"/>
      <c r="I213" s="136"/>
      <c r="J213" s="136"/>
      <c r="K213" s="136"/>
      <c r="L213" s="136"/>
      <c r="M213" s="136"/>
      <c r="N213" s="136"/>
      <c r="O213" s="136"/>
      <c r="P213" s="136"/>
      <c r="Q213" s="27"/>
      <c r="R213" s="136"/>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row>
    <row r="214" spans="1:44" ht="15.75" customHeight="1">
      <c r="A214" s="27"/>
      <c r="B214" s="27"/>
      <c r="C214" s="135"/>
      <c r="D214" s="27"/>
      <c r="E214" s="27"/>
      <c r="F214" s="135"/>
      <c r="G214" s="27"/>
      <c r="H214" s="136"/>
      <c r="I214" s="136"/>
      <c r="J214" s="136"/>
      <c r="K214" s="136"/>
      <c r="L214" s="136"/>
      <c r="M214" s="136"/>
      <c r="N214" s="136"/>
      <c r="O214" s="136"/>
      <c r="P214" s="136"/>
      <c r="Q214" s="27"/>
      <c r="R214" s="136"/>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row>
    <row r="215" spans="1:44" ht="15.75" customHeight="1">
      <c r="A215" s="27"/>
      <c r="B215" s="27"/>
      <c r="C215" s="135"/>
      <c r="D215" s="27"/>
      <c r="E215" s="27"/>
      <c r="F215" s="135"/>
      <c r="G215" s="27"/>
      <c r="H215" s="136"/>
      <c r="I215" s="136"/>
      <c r="J215" s="136"/>
      <c r="K215" s="136"/>
      <c r="L215" s="136"/>
      <c r="M215" s="136"/>
      <c r="N215" s="136"/>
      <c r="O215" s="136"/>
      <c r="P215" s="136"/>
      <c r="Q215" s="27"/>
      <c r="R215" s="136"/>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row>
    <row r="216" spans="1:44" ht="15.75" customHeight="1">
      <c r="A216" s="27"/>
      <c r="B216" s="27"/>
      <c r="C216" s="135"/>
      <c r="D216" s="27"/>
      <c r="E216" s="27"/>
      <c r="F216" s="135"/>
      <c r="G216" s="27"/>
      <c r="H216" s="136"/>
      <c r="I216" s="136"/>
      <c r="J216" s="136"/>
      <c r="K216" s="136"/>
      <c r="L216" s="136"/>
      <c r="M216" s="136"/>
      <c r="N216" s="136"/>
      <c r="O216" s="136"/>
      <c r="P216" s="136"/>
      <c r="Q216" s="27"/>
      <c r="R216" s="136"/>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row>
    <row r="217" spans="1:44" ht="15.75" customHeight="1">
      <c r="A217" s="27"/>
      <c r="B217" s="27"/>
      <c r="C217" s="135"/>
      <c r="D217" s="27"/>
      <c r="E217" s="27"/>
      <c r="F217" s="135"/>
      <c r="G217" s="27"/>
      <c r="H217" s="136"/>
      <c r="I217" s="136"/>
      <c r="J217" s="136"/>
      <c r="K217" s="136"/>
      <c r="L217" s="136"/>
      <c r="M217" s="136"/>
      <c r="N217" s="136"/>
      <c r="O217" s="136"/>
      <c r="P217" s="136"/>
      <c r="Q217" s="27"/>
      <c r="R217" s="136"/>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row>
    <row r="218" spans="1:44" ht="15.75" customHeight="1">
      <c r="A218" s="27"/>
      <c r="B218" s="27"/>
      <c r="C218" s="135"/>
      <c r="D218" s="27"/>
      <c r="E218" s="27"/>
      <c r="F218" s="135"/>
      <c r="G218" s="27"/>
      <c r="H218" s="136"/>
      <c r="I218" s="136"/>
      <c r="J218" s="136"/>
      <c r="K218" s="136"/>
      <c r="L218" s="136"/>
      <c r="M218" s="136"/>
      <c r="N218" s="136"/>
      <c r="O218" s="136"/>
      <c r="P218" s="136"/>
      <c r="Q218" s="27"/>
      <c r="R218" s="136"/>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row>
    <row r="219" spans="1:44" ht="15.75" customHeight="1">
      <c r="A219" s="27"/>
      <c r="B219" s="27"/>
      <c r="C219" s="135"/>
      <c r="D219" s="27"/>
      <c r="E219" s="27"/>
      <c r="F219" s="135"/>
      <c r="G219" s="27"/>
      <c r="H219" s="136"/>
      <c r="I219" s="136"/>
      <c r="J219" s="136"/>
      <c r="K219" s="136"/>
      <c r="L219" s="136"/>
      <c r="M219" s="136"/>
      <c r="N219" s="136"/>
      <c r="O219" s="136"/>
      <c r="P219" s="136"/>
      <c r="Q219" s="27"/>
      <c r="R219" s="136"/>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row>
    <row r="220" spans="1:44" ht="15.75" customHeight="1">
      <c r="A220" s="27"/>
      <c r="B220" s="27"/>
      <c r="C220" s="135"/>
      <c r="D220" s="27"/>
      <c r="E220" s="27"/>
      <c r="F220" s="135"/>
      <c r="G220" s="27"/>
      <c r="H220" s="136"/>
      <c r="I220" s="136"/>
      <c r="J220" s="136"/>
      <c r="K220" s="136"/>
      <c r="L220" s="136"/>
      <c r="M220" s="136"/>
      <c r="N220" s="136"/>
      <c r="O220" s="136"/>
      <c r="P220" s="136"/>
      <c r="Q220" s="27"/>
      <c r="R220" s="136"/>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row>
    <row r="221" spans="1:44" ht="15.75" customHeight="1">
      <c r="A221" s="27"/>
      <c r="B221" s="27"/>
      <c r="C221" s="135"/>
      <c r="D221" s="27"/>
      <c r="E221" s="27"/>
      <c r="F221" s="135"/>
      <c r="G221" s="27"/>
      <c r="H221" s="136"/>
      <c r="I221" s="136"/>
      <c r="J221" s="136"/>
      <c r="K221" s="136"/>
      <c r="L221" s="136"/>
      <c r="M221" s="136"/>
      <c r="N221" s="136"/>
      <c r="O221" s="136"/>
      <c r="P221" s="136"/>
      <c r="Q221" s="27"/>
      <c r="R221" s="136"/>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row>
    <row r="222" spans="1:44" ht="15.75" customHeight="1">
      <c r="A222" s="27"/>
      <c r="B222" s="27"/>
      <c r="C222" s="135"/>
      <c r="D222" s="27"/>
      <c r="E222" s="27"/>
      <c r="F222" s="135"/>
      <c r="G222" s="27"/>
      <c r="H222" s="136"/>
      <c r="I222" s="136"/>
      <c r="J222" s="136"/>
      <c r="K222" s="136"/>
      <c r="L222" s="136"/>
      <c r="M222" s="136"/>
      <c r="N222" s="136"/>
      <c r="O222" s="136"/>
      <c r="P222" s="136"/>
      <c r="Q222" s="27"/>
      <c r="R222" s="136"/>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row>
    <row r="223" spans="1:44" ht="15.75" customHeight="1">
      <c r="A223" s="27"/>
      <c r="B223" s="27"/>
      <c r="C223" s="135"/>
      <c r="D223" s="27"/>
      <c r="E223" s="27"/>
      <c r="F223" s="135"/>
      <c r="G223" s="27"/>
      <c r="H223" s="136"/>
      <c r="I223" s="136"/>
      <c r="J223" s="136"/>
      <c r="K223" s="136"/>
      <c r="L223" s="136"/>
      <c r="M223" s="136"/>
      <c r="N223" s="136"/>
      <c r="O223" s="136"/>
      <c r="P223" s="136"/>
      <c r="Q223" s="27"/>
      <c r="R223" s="136"/>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row>
    <row r="224" spans="1:44" ht="15.75" customHeight="1">
      <c r="A224" s="27"/>
      <c r="B224" s="27"/>
      <c r="C224" s="135"/>
      <c r="D224" s="27"/>
      <c r="E224" s="27"/>
      <c r="F224" s="135"/>
      <c r="G224" s="27"/>
      <c r="H224" s="136"/>
      <c r="I224" s="136"/>
      <c r="J224" s="136"/>
      <c r="K224" s="136"/>
      <c r="L224" s="136"/>
      <c r="M224" s="136"/>
      <c r="N224" s="136"/>
      <c r="O224" s="136"/>
      <c r="P224" s="136"/>
      <c r="Q224" s="27"/>
      <c r="R224" s="136"/>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row>
    <row r="225" spans="1:44" ht="15.75" customHeight="1">
      <c r="A225" s="27"/>
      <c r="B225" s="27"/>
      <c r="C225" s="135"/>
      <c r="D225" s="27"/>
      <c r="E225" s="27"/>
      <c r="F225" s="135"/>
      <c r="G225" s="27"/>
      <c r="H225" s="136"/>
      <c r="I225" s="136"/>
      <c r="J225" s="136"/>
      <c r="K225" s="136"/>
      <c r="L225" s="136"/>
      <c r="M225" s="136"/>
      <c r="N225" s="136"/>
      <c r="O225" s="136"/>
      <c r="P225" s="136"/>
      <c r="Q225" s="27"/>
      <c r="R225" s="136"/>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row>
    <row r="226" spans="1:44" ht="15.75" customHeight="1">
      <c r="A226" s="27"/>
      <c r="B226" s="27"/>
      <c r="C226" s="135"/>
      <c r="D226" s="27"/>
      <c r="E226" s="27"/>
      <c r="F226" s="135"/>
      <c r="G226" s="27"/>
      <c r="H226" s="136"/>
      <c r="I226" s="136"/>
      <c r="J226" s="136"/>
      <c r="K226" s="136"/>
      <c r="L226" s="136"/>
      <c r="M226" s="136"/>
      <c r="N226" s="136"/>
      <c r="O226" s="136"/>
      <c r="P226" s="136"/>
      <c r="Q226" s="27"/>
      <c r="R226" s="136"/>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row>
    <row r="227" spans="1:44" ht="15.75" customHeight="1">
      <c r="A227" s="27"/>
      <c r="B227" s="27"/>
      <c r="C227" s="135"/>
      <c r="D227" s="27"/>
      <c r="E227" s="27"/>
      <c r="F227" s="135"/>
      <c r="G227" s="27"/>
      <c r="H227" s="136"/>
      <c r="I227" s="136"/>
      <c r="J227" s="136"/>
      <c r="K227" s="136"/>
      <c r="L227" s="136"/>
      <c r="M227" s="136"/>
      <c r="N227" s="136"/>
      <c r="O227" s="136"/>
      <c r="P227" s="136"/>
      <c r="Q227" s="27"/>
      <c r="R227" s="136"/>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row>
    <row r="228" spans="1:44" ht="15.75" customHeight="1">
      <c r="A228" s="27"/>
      <c r="B228" s="27"/>
      <c r="C228" s="135"/>
      <c r="D228" s="27"/>
      <c r="E228" s="27"/>
      <c r="F228" s="135"/>
      <c r="G228" s="27"/>
      <c r="H228" s="136"/>
      <c r="I228" s="136"/>
      <c r="J228" s="136"/>
      <c r="K228" s="136"/>
      <c r="L228" s="136"/>
      <c r="M228" s="136"/>
      <c r="N228" s="136"/>
      <c r="O228" s="136"/>
      <c r="P228" s="136"/>
      <c r="Q228" s="27"/>
      <c r="R228" s="136"/>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row>
    <row r="229" spans="1:44" ht="15.75" customHeight="1">
      <c r="A229" s="27"/>
      <c r="B229" s="27"/>
      <c r="C229" s="135"/>
      <c r="D229" s="27"/>
      <c r="E229" s="27"/>
      <c r="F229" s="135"/>
      <c r="G229" s="27"/>
      <c r="H229" s="136"/>
      <c r="I229" s="136"/>
      <c r="J229" s="136"/>
      <c r="K229" s="136"/>
      <c r="L229" s="136"/>
      <c r="M229" s="136"/>
      <c r="N229" s="136"/>
      <c r="O229" s="136"/>
      <c r="P229" s="136"/>
      <c r="Q229" s="27"/>
      <c r="R229" s="136"/>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row>
    <row r="230" spans="1:44" ht="15.75" customHeight="1">
      <c r="A230" s="27"/>
      <c r="B230" s="27"/>
      <c r="C230" s="135"/>
      <c r="D230" s="27"/>
      <c r="E230" s="27"/>
      <c r="F230" s="135"/>
      <c r="G230" s="27"/>
      <c r="H230" s="136"/>
      <c r="I230" s="136"/>
      <c r="J230" s="136"/>
      <c r="K230" s="136"/>
      <c r="L230" s="136"/>
      <c r="M230" s="136"/>
      <c r="N230" s="136"/>
      <c r="O230" s="136"/>
      <c r="P230" s="136"/>
      <c r="Q230" s="27"/>
      <c r="R230" s="136"/>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row>
    <row r="231" spans="1:44" ht="15.75" customHeight="1">
      <c r="A231" s="27"/>
      <c r="B231" s="27"/>
      <c r="C231" s="135"/>
      <c r="D231" s="27"/>
      <c r="E231" s="27"/>
      <c r="F231" s="135"/>
      <c r="G231" s="27"/>
      <c r="H231" s="136"/>
      <c r="I231" s="136"/>
      <c r="J231" s="136"/>
      <c r="K231" s="136"/>
      <c r="L231" s="136"/>
      <c r="M231" s="136"/>
      <c r="N231" s="136"/>
      <c r="O231" s="136"/>
      <c r="P231" s="136"/>
      <c r="Q231" s="27"/>
      <c r="R231" s="136"/>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row>
    <row r="232" spans="1:44" ht="15.75" customHeight="1">
      <c r="A232" s="27"/>
      <c r="B232" s="27"/>
      <c r="C232" s="135"/>
      <c r="D232" s="27"/>
      <c r="E232" s="27"/>
      <c r="F232" s="135"/>
      <c r="G232" s="27"/>
      <c r="H232" s="136"/>
      <c r="I232" s="136"/>
      <c r="J232" s="136"/>
      <c r="K232" s="136"/>
      <c r="L232" s="136"/>
      <c r="M232" s="136"/>
      <c r="N232" s="136"/>
      <c r="O232" s="136"/>
      <c r="P232" s="136"/>
      <c r="Q232" s="27"/>
      <c r="R232" s="136"/>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row>
    <row r="233" spans="1:44" ht="15.75" customHeight="1">
      <c r="A233" s="27"/>
      <c r="B233" s="27"/>
      <c r="C233" s="135"/>
      <c r="D233" s="27"/>
      <c r="E233" s="27"/>
      <c r="F233" s="135"/>
      <c r="G233" s="27"/>
      <c r="H233" s="136"/>
      <c r="I233" s="136"/>
      <c r="J233" s="136"/>
      <c r="K233" s="136"/>
      <c r="L233" s="136"/>
      <c r="M233" s="136"/>
      <c r="N233" s="136"/>
      <c r="O233" s="136"/>
      <c r="P233" s="136"/>
      <c r="Q233" s="27"/>
      <c r="R233" s="136"/>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row>
    <row r="234" spans="1:44" ht="15.75" customHeight="1">
      <c r="A234" s="27"/>
      <c r="B234" s="27"/>
      <c r="C234" s="135"/>
      <c r="D234" s="27"/>
      <c r="E234" s="27"/>
      <c r="F234" s="135"/>
      <c r="G234" s="27"/>
      <c r="H234" s="136"/>
      <c r="I234" s="136"/>
      <c r="J234" s="136"/>
      <c r="K234" s="136"/>
      <c r="L234" s="136"/>
      <c r="M234" s="136"/>
      <c r="N234" s="136"/>
      <c r="O234" s="136"/>
      <c r="P234" s="136"/>
      <c r="Q234" s="27"/>
      <c r="R234" s="136"/>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row>
    <row r="235" spans="1:44" ht="15.75" customHeight="1">
      <c r="A235" s="27"/>
      <c r="B235" s="27"/>
      <c r="C235" s="135"/>
      <c r="D235" s="27"/>
      <c r="E235" s="27"/>
      <c r="F235" s="135"/>
      <c r="G235" s="27"/>
      <c r="H235" s="136"/>
      <c r="I235" s="136"/>
      <c r="J235" s="136"/>
      <c r="K235" s="136"/>
      <c r="L235" s="136"/>
      <c r="M235" s="136"/>
      <c r="N235" s="136"/>
      <c r="O235" s="136"/>
      <c r="P235" s="136"/>
      <c r="Q235" s="27"/>
      <c r="R235" s="136"/>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row>
    <row r="236" spans="1:44" ht="15.75" customHeight="1">
      <c r="A236" s="27"/>
      <c r="B236" s="27"/>
      <c r="C236" s="135"/>
      <c r="D236" s="27"/>
      <c r="E236" s="27"/>
      <c r="F236" s="135"/>
      <c r="G236" s="27"/>
      <c r="H236" s="136"/>
      <c r="I236" s="136"/>
      <c r="J236" s="136"/>
      <c r="K236" s="136"/>
      <c r="L236" s="136"/>
      <c r="M236" s="136"/>
      <c r="N236" s="136"/>
      <c r="O236" s="136"/>
      <c r="P236" s="136"/>
      <c r="Q236" s="27"/>
      <c r="R236" s="136"/>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row>
    <row r="237" spans="1:44" ht="15.75" customHeight="1">
      <c r="A237" s="27"/>
      <c r="B237" s="27"/>
      <c r="C237" s="135"/>
      <c r="D237" s="27"/>
      <c r="E237" s="27"/>
      <c r="F237" s="135"/>
      <c r="G237" s="27"/>
      <c r="H237" s="136"/>
      <c r="I237" s="136"/>
      <c r="J237" s="136"/>
      <c r="K237" s="136"/>
      <c r="L237" s="136"/>
      <c r="M237" s="136"/>
      <c r="N237" s="136"/>
      <c r="O237" s="136"/>
      <c r="P237" s="136"/>
      <c r="Q237" s="27"/>
      <c r="R237" s="136"/>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row>
    <row r="238" spans="1:44" ht="15.75" customHeight="1">
      <c r="A238" s="27"/>
      <c r="B238" s="27"/>
      <c r="C238" s="135"/>
      <c r="D238" s="27"/>
      <c r="E238" s="27"/>
      <c r="F238" s="135"/>
      <c r="G238" s="27"/>
      <c r="H238" s="136"/>
      <c r="I238" s="136"/>
      <c r="J238" s="136"/>
      <c r="K238" s="136"/>
      <c r="L238" s="136"/>
      <c r="M238" s="136"/>
      <c r="N238" s="136"/>
      <c r="O238" s="136"/>
      <c r="P238" s="136"/>
      <c r="Q238" s="27"/>
      <c r="R238" s="136"/>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row>
    <row r="239" spans="1:44" ht="15.75" customHeight="1">
      <c r="A239" s="27"/>
      <c r="B239" s="27"/>
      <c r="C239" s="135"/>
      <c r="D239" s="27"/>
      <c r="E239" s="27"/>
      <c r="F239" s="135"/>
      <c r="G239" s="27"/>
      <c r="H239" s="136"/>
      <c r="I239" s="136"/>
      <c r="J239" s="136"/>
      <c r="K239" s="136"/>
      <c r="L239" s="136"/>
      <c r="M239" s="136"/>
      <c r="N239" s="136"/>
      <c r="O239" s="136"/>
      <c r="P239" s="136"/>
      <c r="Q239" s="27"/>
      <c r="R239" s="136"/>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row>
    <row r="240" spans="1:44" ht="15.75" customHeight="1">
      <c r="A240" s="27"/>
      <c r="B240" s="27"/>
      <c r="C240" s="135"/>
      <c r="D240" s="27"/>
      <c r="E240" s="27"/>
      <c r="F240" s="135"/>
      <c r="G240" s="27"/>
      <c r="H240" s="136"/>
      <c r="I240" s="136"/>
      <c r="J240" s="136"/>
      <c r="K240" s="136"/>
      <c r="L240" s="136"/>
      <c r="M240" s="136"/>
      <c r="N240" s="136"/>
      <c r="O240" s="136"/>
      <c r="P240" s="136"/>
      <c r="Q240" s="27"/>
      <c r="R240" s="136"/>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row>
    <row r="241" spans="1:44" ht="15.75" customHeight="1">
      <c r="A241" s="27"/>
      <c r="B241" s="27"/>
      <c r="C241" s="135"/>
      <c r="D241" s="27"/>
      <c r="E241" s="27"/>
      <c r="F241" s="135"/>
      <c r="G241" s="27"/>
      <c r="H241" s="136"/>
      <c r="I241" s="136"/>
      <c r="J241" s="136"/>
      <c r="K241" s="136"/>
      <c r="L241" s="136"/>
      <c r="M241" s="136"/>
      <c r="N241" s="136"/>
      <c r="O241" s="136"/>
      <c r="P241" s="136"/>
      <c r="Q241" s="27"/>
      <c r="R241" s="136"/>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row>
    <row r="242" spans="1:44" ht="15.75" customHeight="1">
      <c r="A242" s="27"/>
      <c r="B242" s="27"/>
      <c r="C242" s="135"/>
      <c r="D242" s="27"/>
      <c r="E242" s="27"/>
      <c r="F242" s="135"/>
      <c r="G242" s="27"/>
      <c r="H242" s="136"/>
      <c r="I242" s="136"/>
      <c r="J242" s="136"/>
      <c r="K242" s="136"/>
      <c r="L242" s="136"/>
      <c r="M242" s="136"/>
      <c r="N242" s="136"/>
      <c r="O242" s="136"/>
      <c r="P242" s="136"/>
      <c r="Q242" s="27"/>
      <c r="R242" s="136"/>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row>
    <row r="243" spans="1:44" ht="15.75" customHeight="1">
      <c r="A243" s="27"/>
      <c r="B243" s="27"/>
      <c r="C243" s="135"/>
      <c r="D243" s="27"/>
      <c r="E243" s="27"/>
      <c r="F243" s="135"/>
      <c r="G243" s="27"/>
      <c r="H243" s="136"/>
      <c r="I243" s="136"/>
      <c r="J243" s="136"/>
      <c r="K243" s="136"/>
      <c r="L243" s="136"/>
      <c r="M243" s="136"/>
      <c r="N243" s="136"/>
      <c r="O243" s="136"/>
      <c r="P243" s="136"/>
      <c r="Q243" s="27"/>
      <c r="R243" s="136"/>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row>
    <row r="244" spans="1:44" ht="15.75" customHeight="1">
      <c r="A244" s="27"/>
      <c r="B244" s="27"/>
      <c r="C244" s="135"/>
      <c r="D244" s="27"/>
      <c r="E244" s="27"/>
      <c r="F244" s="135"/>
      <c r="G244" s="27"/>
      <c r="H244" s="136"/>
      <c r="I244" s="136"/>
      <c r="J244" s="136"/>
      <c r="K244" s="136"/>
      <c r="L244" s="136"/>
      <c r="M244" s="136"/>
      <c r="N244" s="136"/>
      <c r="O244" s="136"/>
      <c r="P244" s="136"/>
      <c r="Q244" s="27"/>
      <c r="R244" s="136"/>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row>
    <row r="245" spans="1:44" ht="15.75" customHeight="1">
      <c r="A245" s="27"/>
      <c r="B245" s="27"/>
      <c r="C245" s="135"/>
      <c r="D245" s="27"/>
      <c r="E245" s="27"/>
      <c r="F245" s="135"/>
      <c r="G245" s="27"/>
      <c r="H245" s="136"/>
      <c r="I245" s="136"/>
      <c r="J245" s="136"/>
      <c r="K245" s="136"/>
      <c r="L245" s="136"/>
      <c r="M245" s="136"/>
      <c r="N245" s="136"/>
      <c r="O245" s="136"/>
      <c r="P245" s="136"/>
      <c r="Q245" s="27"/>
      <c r="R245" s="136"/>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row>
    <row r="246" spans="1:44" ht="15.75" customHeight="1">
      <c r="A246" s="27"/>
      <c r="B246" s="27"/>
      <c r="C246" s="135"/>
      <c r="D246" s="27"/>
      <c r="E246" s="27"/>
      <c r="F246" s="135"/>
      <c r="G246" s="27"/>
      <c r="H246" s="136"/>
      <c r="I246" s="136"/>
      <c r="J246" s="136"/>
      <c r="K246" s="136"/>
      <c r="L246" s="136"/>
      <c r="M246" s="136"/>
      <c r="N246" s="136"/>
      <c r="O246" s="136"/>
      <c r="P246" s="136"/>
      <c r="Q246" s="27"/>
      <c r="R246" s="136"/>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row>
    <row r="247" spans="1:44" ht="15.75" customHeight="1">
      <c r="A247" s="27"/>
      <c r="B247" s="27"/>
      <c r="C247" s="135"/>
      <c r="D247" s="27"/>
      <c r="E247" s="27"/>
      <c r="F247" s="135"/>
      <c r="G247" s="27"/>
      <c r="H247" s="136"/>
      <c r="I247" s="136"/>
      <c r="J247" s="136"/>
      <c r="K247" s="136"/>
      <c r="L247" s="136"/>
      <c r="M247" s="136"/>
      <c r="N247" s="136"/>
      <c r="O247" s="136"/>
      <c r="P247" s="136"/>
      <c r="Q247" s="27"/>
      <c r="R247" s="136"/>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row>
    <row r="248" spans="1:44" ht="15.75" customHeight="1">
      <c r="A248" s="27"/>
      <c r="B248" s="27"/>
      <c r="C248" s="135"/>
      <c r="D248" s="27"/>
      <c r="E248" s="27"/>
      <c r="F248" s="135"/>
      <c r="G248" s="27"/>
      <c r="H248" s="136"/>
      <c r="I248" s="136"/>
      <c r="J248" s="136"/>
      <c r="K248" s="136"/>
      <c r="L248" s="136"/>
      <c r="M248" s="136"/>
      <c r="N248" s="136"/>
      <c r="O248" s="136"/>
      <c r="P248" s="136"/>
      <c r="Q248" s="27"/>
      <c r="R248" s="136"/>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row>
    <row r="249" spans="1:44" ht="15.75" customHeight="1">
      <c r="A249" s="27"/>
      <c r="B249" s="27"/>
      <c r="C249" s="135"/>
      <c r="D249" s="27"/>
      <c r="E249" s="27"/>
      <c r="F249" s="135"/>
      <c r="G249" s="27"/>
      <c r="H249" s="136"/>
      <c r="I249" s="136"/>
      <c r="J249" s="136"/>
      <c r="K249" s="136"/>
      <c r="L249" s="136"/>
      <c r="M249" s="136"/>
      <c r="N249" s="136"/>
      <c r="O249" s="136"/>
      <c r="P249" s="136"/>
      <c r="Q249" s="27"/>
      <c r="R249" s="136"/>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row>
    <row r="250" spans="1:44" ht="15.75" customHeight="1">
      <c r="A250" s="27"/>
      <c r="B250" s="27"/>
      <c r="C250" s="135"/>
      <c r="D250" s="27"/>
      <c r="E250" s="27"/>
      <c r="F250" s="135"/>
      <c r="G250" s="27"/>
      <c r="H250" s="136"/>
      <c r="I250" s="136"/>
      <c r="J250" s="136"/>
      <c r="K250" s="136"/>
      <c r="L250" s="136"/>
      <c r="M250" s="136"/>
      <c r="N250" s="136"/>
      <c r="O250" s="136"/>
      <c r="P250" s="136"/>
      <c r="Q250" s="27"/>
      <c r="R250" s="136"/>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row>
    <row r="251" spans="1:44" ht="15.75" customHeight="1">
      <c r="A251" s="27"/>
      <c r="B251" s="27"/>
      <c r="C251" s="135"/>
      <c r="D251" s="27"/>
      <c r="E251" s="27"/>
      <c r="F251" s="135"/>
      <c r="G251" s="27"/>
      <c r="H251" s="136"/>
      <c r="I251" s="136"/>
      <c r="J251" s="136"/>
      <c r="K251" s="136"/>
      <c r="L251" s="136"/>
      <c r="M251" s="136"/>
      <c r="N251" s="136"/>
      <c r="O251" s="136"/>
      <c r="P251" s="136"/>
      <c r="Q251" s="27"/>
      <c r="R251" s="136"/>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row>
    <row r="252" spans="1:44" ht="15.75" customHeight="1">
      <c r="A252" s="27"/>
      <c r="B252" s="27"/>
      <c r="C252" s="135"/>
      <c r="D252" s="27"/>
      <c r="E252" s="27"/>
      <c r="F252" s="135"/>
      <c r="G252" s="27"/>
      <c r="H252" s="136"/>
      <c r="I252" s="136"/>
      <c r="J252" s="136"/>
      <c r="K252" s="136"/>
      <c r="L252" s="136"/>
      <c r="M252" s="136"/>
      <c r="N252" s="136"/>
      <c r="O252" s="136"/>
      <c r="P252" s="136"/>
      <c r="Q252" s="27"/>
      <c r="R252" s="136"/>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row>
    <row r="253" spans="1:44" ht="15.75" customHeight="1">
      <c r="A253" s="27"/>
      <c r="B253" s="27"/>
      <c r="C253" s="135"/>
      <c r="D253" s="27"/>
      <c r="E253" s="27"/>
      <c r="F253" s="135"/>
      <c r="G253" s="27"/>
      <c r="H253" s="136"/>
      <c r="I253" s="136"/>
      <c r="J253" s="136"/>
      <c r="K253" s="136"/>
      <c r="L253" s="136"/>
      <c r="M253" s="136"/>
      <c r="N253" s="136"/>
      <c r="O253" s="136"/>
      <c r="P253" s="136"/>
      <c r="Q253" s="27"/>
      <c r="R253" s="136"/>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row>
    <row r="254" spans="1:44" ht="15.75" customHeight="1">
      <c r="A254" s="27"/>
      <c r="B254" s="27"/>
      <c r="C254" s="135"/>
      <c r="D254" s="27"/>
      <c r="E254" s="27"/>
      <c r="F254" s="135"/>
      <c r="G254" s="27"/>
      <c r="H254" s="136"/>
      <c r="I254" s="136"/>
      <c r="J254" s="136"/>
      <c r="K254" s="136"/>
      <c r="L254" s="136"/>
      <c r="M254" s="136"/>
      <c r="N254" s="136"/>
      <c r="O254" s="136"/>
      <c r="P254" s="136"/>
      <c r="Q254" s="27"/>
      <c r="R254" s="136"/>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row>
    <row r="255" spans="1:44" ht="15.75" customHeight="1">
      <c r="A255" s="27"/>
      <c r="B255" s="27"/>
      <c r="C255" s="135"/>
      <c r="D255" s="27"/>
      <c r="E255" s="27"/>
      <c r="F255" s="135"/>
      <c r="G255" s="27"/>
      <c r="H255" s="136"/>
      <c r="I255" s="136"/>
      <c r="J255" s="136"/>
      <c r="K255" s="136"/>
      <c r="L255" s="136"/>
      <c r="M255" s="136"/>
      <c r="N255" s="136"/>
      <c r="O255" s="136"/>
      <c r="P255" s="136"/>
      <c r="Q255" s="27"/>
      <c r="R255" s="136"/>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row>
    <row r="256" spans="1:44" ht="15.75" customHeight="1">
      <c r="A256" s="27"/>
      <c r="B256" s="27"/>
      <c r="C256" s="135"/>
      <c r="D256" s="27"/>
      <c r="E256" s="27"/>
      <c r="F256" s="135"/>
      <c r="G256" s="27"/>
      <c r="H256" s="136"/>
      <c r="I256" s="136"/>
      <c r="J256" s="136"/>
      <c r="K256" s="136"/>
      <c r="L256" s="136"/>
      <c r="M256" s="136"/>
      <c r="N256" s="136"/>
      <c r="O256" s="136"/>
      <c r="P256" s="136"/>
      <c r="Q256" s="27"/>
      <c r="R256" s="136"/>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row>
    <row r="257" spans="1:44" ht="15.75" customHeight="1">
      <c r="A257" s="27"/>
      <c r="B257" s="27"/>
      <c r="C257" s="135"/>
      <c r="D257" s="27"/>
      <c r="E257" s="27"/>
      <c r="F257" s="135"/>
      <c r="G257" s="27"/>
      <c r="H257" s="136"/>
      <c r="I257" s="136"/>
      <c r="J257" s="136"/>
      <c r="K257" s="136"/>
      <c r="L257" s="136"/>
      <c r="M257" s="136"/>
      <c r="N257" s="136"/>
      <c r="O257" s="136"/>
      <c r="P257" s="136"/>
      <c r="Q257" s="27"/>
      <c r="R257" s="136"/>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row>
    <row r="258" spans="1:44" ht="15.75" customHeight="1">
      <c r="A258" s="27"/>
      <c r="B258" s="27"/>
      <c r="C258" s="135"/>
      <c r="D258" s="27"/>
      <c r="E258" s="27"/>
      <c r="F258" s="135"/>
      <c r="G258" s="27"/>
      <c r="H258" s="136"/>
      <c r="I258" s="136"/>
      <c r="J258" s="136"/>
      <c r="K258" s="136"/>
      <c r="L258" s="136"/>
      <c r="M258" s="136"/>
      <c r="N258" s="136"/>
      <c r="O258" s="136"/>
      <c r="P258" s="136"/>
      <c r="Q258" s="27"/>
      <c r="R258" s="136"/>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row>
    <row r="259" spans="1:44" ht="15.75" customHeight="1">
      <c r="A259" s="27"/>
      <c r="B259" s="27"/>
      <c r="C259" s="135"/>
      <c r="D259" s="27"/>
      <c r="E259" s="27"/>
      <c r="F259" s="135"/>
      <c r="G259" s="27"/>
      <c r="H259" s="136"/>
      <c r="I259" s="136"/>
      <c r="J259" s="136"/>
      <c r="K259" s="136"/>
      <c r="L259" s="136"/>
      <c r="M259" s="136"/>
      <c r="N259" s="136"/>
      <c r="O259" s="136"/>
      <c r="P259" s="136"/>
      <c r="Q259" s="27"/>
      <c r="R259" s="136"/>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row>
    <row r="260" spans="1:44" ht="15.75" customHeight="1">
      <c r="A260" s="27"/>
      <c r="B260" s="27"/>
      <c r="C260" s="135"/>
      <c r="D260" s="27"/>
      <c r="E260" s="27"/>
      <c r="F260" s="135"/>
      <c r="G260" s="27"/>
      <c r="H260" s="136"/>
      <c r="I260" s="136"/>
      <c r="J260" s="136"/>
      <c r="K260" s="136"/>
      <c r="L260" s="136"/>
      <c r="M260" s="136"/>
      <c r="N260" s="136"/>
      <c r="O260" s="136"/>
      <c r="P260" s="136"/>
      <c r="Q260" s="27"/>
      <c r="R260" s="136"/>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row>
    <row r="261" spans="1:44" ht="15.75" customHeight="1">
      <c r="A261" s="27"/>
      <c r="B261" s="27"/>
      <c r="C261" s="135"/>
      <c r="D261" s="27"/>
      <c r="E261" s="27"/>
      <c r="F261" s="135"/>
      <c r="G261" s="27"/>
      <c r="H261" s="136"/>
      <c r="I261" s="136"/>
      <c r="J261" s="136"/>
      <c r="K261" s="136"/>
      <c r="L261" s="136"/>
      <c r="M261" s="136"/>
      <c r="N261" s="136"/>
      <c r="O261" s="136"/>
      <c r="P261" s="136"/>
      <c r="Q261" s="27"/>
      <c r="R261" s="136"/>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row>
    <row r="262" spans="1:44" ht="15.75" customHeight="1">
      <c r="A262" s="27"/>
      <c r="B262" s="27"/>
      <c r="C262" s="135"/>
      <c r="D262" s="27"/>
      <c r="E262" s="27"/>
      <c r="F262" s="135"/>
      <c r="G262" s="27"/>
      <c r="H262" s="136"/>
      <c r="I262" s="136"/>
      <c r="J262" s="136"/>
      <c r="K262" s="136"/>
      <c r="L262" s="136"/>
      <c r="M262" s="136"/>
      <c r="N262" s="136"/>
      <c r="O262" s="136"/>
      <c r="P262" s="136"/>
      <c r="Q262" s="27"/>
      <c r="R262" s="136"/>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row>
    <row r="263" spans="1:44" ht="15.75" customHeight="1">
      <c r="A263" s="27"/>
      <c r="B263" s="27"/>
      <c r="C263" s="135"/>
      <c r="D263" s="27"/>
      <c r="E263" s="27"/>
      <c r="F263" s="135"/>
      <c r="G263" s="27"/>
      <c r="H263" s="136"/>
      <c r="I263" s="136"/>
      <c r="J263" s="136"/>
      <c r="K263" s="136"/>
      <c r="L263" s="136"/>
      <c r="M263" s="136"/>
      <c r="N263" s="136"/>
      <c r="O263" s="136"/>
      <c r="P263" s="136"/>
      <c r="Q263" s="27"/>
      <c r="R263" s="136"/>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row>
    <row r="264" spans="1:44" ht="15.75" customHeight="1">
      <c r="A264" s="27"/>
      <c r="B264" s="27"/>
      <c r="C264" s="135"/>
      <c r="D264" s="27"/>
      <c r="E264" s="27"/>
      <c r="F264" s="135"/>
      <c r="G264" s="27"/>
      <c r="H264" s="136"/>
      <c r="I264" s="136"/>
      <c r="J264" s="136"/>
      <c r="K264" s="136"/>
      <c r="L264" s="136"/>
      <c r="M264" s="136"/>
      <c r="N264" s="136"/>
      <c r="O264" s="136"/>
      <c r="P264" s="136"/>
      <c r="Q264" s="27"/>
      <c r="R264" s="136"/>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row>
    <row r="265" spans="1:44" ht="15.75" customHeight="1">
      <c r="A265" s="27"/>
      <c r="B265" s="27"/>
      <c r="C265" s="135"/>
      <c r="D265" s="27"/>
      <c r="E265" s="27"/>
      <c r="F265" s="135"/>
      <c r="G265" s="27"/>
      <c r="H265" s="136"/>
      <c r="I265" s="136"/>
      <c r="J265" s="136"/>
      <c r="K265" s="136"/>
      <c r="L265" s="136"/>
      <c r="M265" s="136"/>
      <c r="N265" s="136"/>
      <c r="O265" s="136"/>
      <c r="P265" s="136"/>
      <c r="Q265" s="27"/>
      <c r="R265" s="136"/>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row>
    <row r="266" spans="1:44" ht="15.75" customHeight="1">
      <c r="A266" s="27"/>
      <c r="B266" s="27"/>
      <c r="C266" s="135"/>
      <c r="D266" s="27"/>
      <c r="E266" s="27"/>
      <c r="F266" s="135"/>
      <c r="G266" s="27"/>
      <c r="H266" s="136"/>
      <c r="I266" s="136"/>
      <c r="J266" s="136"/>
      <c r="K266" s="136"/>
      <c r="L266" s="136"/>
      <c r="M266" s="136"/>
      <c r="N266" s="136"/>
      <c r="O266" s="136"/>
      <c r="P266" s="136"/>
      <c r="Q266" s="27"/>
      <c r="R266" s="136"/>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row>
    <row r="267" spans="1:44" ht="15.75" customHeight="1">
      <c r="A267" s="27"/>
      <c r="B267" s="27"/>
      <c r="C267" s="135"/>
      <c r="D267" s="27"/>
      <c r="E267" s="27"/>
      <c r="F267" s="135"/>
      <c r="G267" s="27"/>
      <c r="H267" s="136"/>
      <c r="I267" s="136"/>
      <c r="J267" s="136"/>
      <c r="K267" s="136"/>
      <c r="L267" s="136"/>
      <c r="M267" s="136"/>
      <c r="N267" s="136"/>
      <c r="O267" s="136"/>
      <c r="P267" s="136"/>
      <c r="Q267" s="27"/>
      <c r="R267" s="136"/>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row>
    <row r="268" spans="1:44" ht="15.75" customHeight="1">
      <c r="A268" s="27"/>
      <c r="B268" s="27"/>
      <c r="C268" s="135"/>
      <c r="D268" s="27"/>
      <c r="E268" s="27"/>
      <c r="F268" s="135"/>
      <c r="G268" s="27"/>
      <c r="H268" s="136"/>
      <c r="I268" s="136"/>
      <c r="J268" s="136"/>
      <c r="K268" s="136"/>
      <c r="L268" s="136"/>
      <c r="M268" s="136"/>
      <c r="N268" s="136"/>
      <c r="O268" s="136"/>
      <c r="P268" s="136"/>
      <c r="Q268" s="27"/>
      <c r="R268" s="136"/>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row>
    <row r="269" spans="1:44" ht="15.75" customHeight="1">
      <c r="A269" s="27"/>
      <c r="B269" s="27"/>
      <c r="C269" s="135"/>
      <c r="D269" s="27"/>
      <c r="E269" s="27"/>
      <c r="F269" s="135"/>
      <c r="G269" s="27"/>
      <c r="H269" s="136"/>
      <c r="I269" s="136"/>
      <c r="J269" s="136"/>
      <c r="K269" s="136"/>
      <c r="L269" s="136"/>
      <c r="M269" s="136"/>
      <c r="N269" s="136"/>
      <c r="O269" s="136"/>
      <c r="P269" s="136"/>
      <c r="Q269" s="27"/>
      <c r="R269" s="136"/>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row>
    <row r="270" spans="1:44" ht="15.75" customHeight="1">
      <c r="A270" s="27"/>
      <c r="B270" s="27"/>
      <c r="C270" s="135"/>
      <c r="D270" s="27"/>
      <c r="E270" s="27"/>
      <c r="F270" s="135"/>
      <c r="G270" s="27"/>
      <c r="H270" s="136"/>
      <c r="I270" s="136"/>
      <c r="J270" s="136"/>
      <c r="K270" s="136"/>
      <c r="L270" s="136"/>
      <c r="M270" s="136"/>
      <c r="N270" s="136"/>
      <c r="O270" s="136"/>
      <c r="P270" s="136"/>
      <c r="Q270" s="27"/>
      <c r="R270" s="136"/>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row>
    <row r="271" spans="1:44" ht="15.75" customHeight="1">
      <c r="A271" s="27"/>
      <c r="B271" s="27"/>
      <c r="C271" s="135"/>
      <c r="D271" s="27"/>
      <c r="E271" s="27"/>
      <c r="F271" s="135"/>
      <c r="G271" s="27"/>
      <c r="H271" s="136"/>
      <c r="I271" s="136"/>
      <c r="J271" s="136"/>
      <c r="K271" s="136"/>
      <c r="L271" s="136"/>
      <c r="M271" s="136"/>
      <c r="N271" s="136"/>
      <c r="O271" s="136"/>
      <c r="P271" s="136"/>
      <c r="Q271" s="27"/>
      <c r="R271" s="136"/>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row>
    <row r="272" spans="1:44" ht="15.75" customHeight="1">
      <c r="A272" s="27"/>
      <c r="B272" s="27"/>
      <c r="C272" s="135"/>
      <c r="D272" s="27"/>
      <c r="E272" s="27"/>
      <c r="F272" s="135"/>
      <c r="G272" s="27"/>
      <c r="H272" s="136"/>
      <c r="I272" s="136"/>
      <c r="J272" s="136"/>
      <c r="K272" s="136"/>
      <c r="L272" s="136"/>
      <c r="M272" s="136"/>
      <c r="N272" s="136"/>
      <c r="O272" s="136"/>
      <c r="P272" s="136"/>
      <c r="Q272" s="27"/>
      <c r="R272" s="136"/>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row>
    <row r="273" spans="1:44" ht="15.75" customHeight="1">
      <c r="A273" s="27"/>
      <c r="B273" s="27"/>
      <c r="C273" s="135"/>
      <c r="D273" s="27"/>
      <c r="E273" s="27"/>
      <c r="F273" s="135"/>
      <c r="G273" s="27"/>
      <c r="H273" s="136"/>
      <c r="I273" s="136"/>
      <c r="J273" s="136"/>
      <c r="K273" s="136"/>
      <c r="L273" s="136"/>
      <c r="M273" s="136"/>
      <c r="N273" s="136"/>
      <c r="O273" s="136"/>
      <c r="P273" s="136"/>
      <c r="Q273" s="27"/>
      <c r="R273" s="136"/>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row>
    <row r="274" spans="1:44" ht="15.75" customHeight="1">
      <c r="A274" s="27"/>
      <c r="B274" s="27"/>
      <c r="C274" s="135"/>
      <c r="D274" s="27"/>
      <c r="E274" s="27"/>
      <c r="F274" s="135"/>
      <c r="G274" s="27"/>
      <c r="H274" s="136"/>
      <c r="I274" s="136"/>
      <c r="J274" s="136"/>
      <c r="K274" s="136"/>
      <c r="L274" s="136"/>
      <c r="M274" s="136"/>
      <c r="N274" s="136"/>
      <c r="O274" s="136"/>
      <c r="P274" s="136"/>
      <c r="Q274" s="27"/>
      <c r="R274" s="136"/>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row>
    <row r="275" spans="1:44" ht="15.75" customHeight="1">
      <c r="A275" s="27"/>
      <c r="B275" s="27"/>
      <c r="C275" s="135"/>
      <c r="D275" s="27"/>
      <c r="E275" s="27"/>
      <c r="F275" s="135"/>
      <c r="G275" s="27"/>
      <c r="H275" s="136"/>
      <c r="I275" s="136"/>
      <c r="J275" s="136"/>
      <c r="K275" s="136"/>
      <c r="L275" s="136"/>
      <c r="M275" s="136"/>
      <c r="N275" s="136"/>
      <c r="O275" s="136"/>
      <c r="P275" s="136"/>
      <c r="Q275" s="27"/>
      <c r="R275" s="136"/>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row>
    <row r="276" spans="1:44" ht="15.75" customHeight="1">
      <c r="A276" s="27"/>
      <c r="B276" s="27"/>
      <c r="C276" s="135"/>
      <c r="D276" s="27"/>
      <c r="E276" s="27"/>
      <c r="F276" s="135"/>
      <c r="G276" s="27"/>
      <c r="H276" s="136"/>
      <c r="I276" s="136"/>
      <c r="J276" s="136"/>
      <c r="K276" s="136"/>
      <c r="L276" s="136"/>
      <c r="M276" s="136"/>
      <c r="N276" s="136"/>
      <c r="O276" s="136"/>
      <c r="P276" s="136"/>
      <c r="Q276" s="27"/>
      <c r="R276" s="136"/>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row>
    <row r="277" spans="1:44" ht="15.75" customHeight="1">
      <c r="A277" s="27"/>
      <c r="B277" s="27"/>
      <c r="C277" s="135"/>
      <c r="D277" s="27"/>
      <c r="E277" s="27"/>
      <c r="F277" s="135"/>
      <c r="G277" s="27"/>
      <c r="H277" s="136"/>
      <c r="I277" s="136"/>
      <c r="J277" s="136"/>
      <c r="K277" s="136"/>
      <c r="L277" s="136"/>
      <c r="M277" s="136"/>
      <c r="N277" s="136"/>
      <c r="O277" s="136"/>
      <c r="P277" s="136"/>
      <c r="Q277" s="27"/>
      <c r="R277" s="136"/>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row>
    <row r="278" spans="1:44" ht="15.75" customHeight="1">
      <c r="A278" s="27"/>
      <c r="B278" s="27"/>
      <c r="C278" s="135"/>
      <c r="D278" s="27"/>
      <c r="E278" s="27"/>
      <c r="F278" s="135"/>
      <c r="G278" s="27"/>
      <c r="H278" s="136"/>
      <c r="I278" s="136"/>
      <c r="J278" s="136"/>
      <c r="K278" s="136"/>
      <c r="L278" s="136"/>
      <c r="M278" s="136"/>
      <c r="N278" s="136"/>
      <c r="O278" s="136"/>
      <c r="P278" s="136"/>
      <c r="Q278" s="27"/>
      <c r="R278" s="136"/>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row>
    <row r="279" spans="1:44" ht="15.75" customHeight="1">
      <c r="A279" s="27"/>
      <c r="B279" s="27"/>
      <c r="C279" s="135"/>
      <c r="D279" s="27"/>
      <c r="E279" s="27"/>
      <c r="F279" s="135"/>
      <c r="G279" s="27"/>
      <c r="H279" s="136"/>
      <c r="I279" s="136"/>
      <c r="J279" s="136"/>
      <c r="K279" s="136"/>
      <c r="L279" s="136"/>
      <c r="M279" s="136"/>
      <c r="N279" s="136"/>
      <c r="O279" s="136"/>
      <c r="P279" s="136"/>
      <c r="Q279" s="27"/>
      <c r="R279" s="136"/>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row>
    <row r="280" spans="1:44" ht="15.75" customHeight="1">
      <c r="A280" s="27"/>
      <c r="B280" s="27"/>
      <c r="C280" s="135"/>
      <c r="D280" s="27"/>
      <c r="E280" s="27"/>
      <c r="F280" s="135"/>
      <c r="G280" s="27"/>
      <c r="H280" s="136"/>
      <c r="I280" s="136"/>
      <c r="J280" s="136"/>
      <c r="K280" s="136"/>
      <c r="L280" s="136"/>
      <c r="M280" s="136"/>
      <c r="N280" s="136"/>
      <c r="O280" s="136"/>
      <c r="P280" s="136"/>
      <c r="Q280" s="27"/>
      <c r="R280" s="136"/>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row>
    <row r="281" spans="1:44" ht="15.75" customHeight="1">
      <c r="A281" s="27"/>
      <c r="B281" s="27"/>
      <c r="C281" s="135"/>
      <c r="D281" s="27"/>
      <c r="E281" s="27"/>
      <c r="F281" s="135"/>
      <c r="G281" s="27"/>
      <c r="H281" s="136"/>
      <c r="I281" s="136"/>
      <c r="J281" s="136"/>
      <c r="K281" s="136"/>
      <c r="L281" s="136"/>
      <c r="M281" s="136"/>
      <c r="N281" s="136"/>
      <c r="O281" s="136"/>
      <c r="P281" s="136"/>
      <c r="Q281" s="27"/>
      <c r="R281" s="136"/>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row>
    <row r="282" spans="1:44" ht="15.75" customHeight="1">
      <c r="A282" s="27"/>
      <c r="B282" s="27"/>
      <c r="C282" s="135"/>
      <c r="D282" s="27"/>
      <c r="E282" s="27"/>
      <c r="F282" s="135"/>
      <c r="G282" s="27"/>
      <c r="H282" s="136"/>
      <c r="I282" s="136"/>
      <c r="J282" s="136"/>
      <c r="K282" s="136"/>
      <c r="L282" s="136"/>
      <c r="M282" s="136"/>
      <c r="N282" s="136"/>
      <c r="O282" s="136"/>
      <c r="P282" s="136"/>
      <c r="Q282" s="27"/>
      <c r="R282" s="136"/>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row>
    <row r="283" spans="1:44" ht="15.75" customHeight="1">
      <c r="A283" s="27"/>
      <c r="B283" s="27"/>
      <c r="C283" s="135"/>
      <c r="D283" s="27"/>
      <c r="E283" s="27"/>
      <c r="F283" s="135"/>
      <c r="G283" s="27"/>
      <c r="H283" s="136"/>
      <c r="I283" s="136"/>
      <c r="J283" s="136"/>
      <c r="K283" s="136"/>
      <c r="L283" s="136"/>
      <c r="M283" s="136"/>
      <c r="N283" s="136"/>
      <c r="O283" s="136"/>
      <c r="P283" s="136"/>
      <c r="Q283" s="27"/>
      <c r="R283" s="136"/>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row>
    <row r="284" spans="1:44" ht="15.75" customHeight="1">
      <c r="A284" s="27"/>
      <c r="B284" s="27"/>
      <c r="C284" s="135"/>
      <c r="D284" s="27"/>
      <c r="E284" s="27"/>
      <c r="F284" s="135"/>
      <c r="G284" s="27"/>
      <c r="H284" s="136"/>
      <c r="I284" s="136"/>
      <c r="J284" s="136"/>
      <c r="K284" s="136"/>
      <c r="L284" s="136"/>
      <c r="M284" s="136"/>
      <c r="N284" s="136"/>
      <c r="O284" s="136"/>
      <c r="P284" s="136"/>
      <c r="Q284" s="27"/>
      <c r="R284" s="136"/>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row>
    <row r="285" spans="1:44" ht="15.75" customHeight="1">
      <c r="A285" s="27"/>
      <c r="B285" s="27"/>
      <c r="C285" s="135"/>
      <c r="D285" s="27"/>
      <c r="E285" s="27"/>
      <c r="F285" s="135"/>
      <c r="G285" s="27"/>
      <c r="H285" s="136"/>
      <c r="I285" s="136"/>
      <c r="J285" s="136"/>
      <c r="K285" s="136"/>
      <c r="L285" s="136"/>
      <c r="M285" s="136"/>
      <c r="N285" s="136"/>
      <c r="O285" s="136"/>
      <c r="P285" s="136"/>
      <c r="Q285" s="27"/>
      <c r="R285" s="136"/>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row>
    <row r="286" spans="1:44" ht="15.75" customHeight="1">
      <c r="A286" s="27"/>
      <c r="B286" s="27"/>
      <c r="C286" s="135"/>
      <c r="D286" s="27"/>
      <c r="E286" s="27"/>
      <c r="F286" s="135"/>
      <c r="G286" s="27"/>
      <c r="H286" s="136"/>
      <c r="I286" s="136"/>
      <c r="J286" s="136"/>
      <c r="K286" s="136"/>
      <c r="L286" s="136"/>
      <c r="M286" s="136"/>
      <c r="N286" s="136"/>
      <c r="O286" s="136"/>
      <c r="P286" s="136"/>
      <c r="Q286" s="27"/>
      <c r="R286" s="136"/>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row>
    <row r="287" spans="1:44" ht="15.75" customHeight="1">
      <c r="A287" s="27"/>
      <c r="B287" s="27"/>
      <c r="C287" s="135"/>
      <c r="D287" s="27"/>
      <c r="E287" s="27"/>
      <c r="F287" s="135"/>
      <c r="G287" s="27"/>
      <c r="H287" s="136"/>
      <c r="I287" s="136"/>
      <c r="J287" s="136"/>
      <c r="K287" s="136"/>
      <c r="L287" s="136"/>
      <c r="M287" s="136"/>
      <c r="N287" s="136"/>
      <c r="O287" s="136"/>
      <c r="P287" s="136"/>
      <c r="Q287" s="27"/>
      <c r="R287" s="136"/>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row>
    <row r="288" spans="1:44" ht="15.75" customHeight="1">
      <c r="A288" s="27"/>
      <c r="B288" s="27"/>
      <c r="C288" s="135"/>
      <c r="D288" s="27"/>
      <c r="E288" s="27"/>
      <c r="F288" s="135"/>
      <c r="G288" s="27"/>
      <c r="H288" s="136"/>
      <c r="I288" s="136"/>
      <c r="J288" s="136"/>
      <c r="K288" s="136"/>
      <c r="L288" s="136"/>
      <c r="M288" s="136"/>
      <c r="N288" s="136"/>
      <c r="O288" s="136"/>
      <c r="P288" s="136"/>
      <c r="Q288" s="27"/>
      <c r="R288" s="136"/>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row>
    <row r="289" spans="1:44" ht="15.75" customHeight="1">
      <c r="A289" s="27"/>
      <c r="B289" s="27"/>
      <c r="C289" s="135"/>
      <c r="D289" s="27"/>
      <c r="E289" s="27"/>
      <c r="F289" s="135"/>
      <c r="G289" s="27"/>
      <c r="H289" s="136"/>
      <c r="I289" s="136"/>
      <c r="J289" s="136"/>
      <c r="K289" s="136"/>
      <c r="L289" s="136"/>
      <c r="M289" s="136"/>
      <c r="N289" s="136"/>
      <c r="O289" s="136"/>
      <c r="P289" s="136"/>
      <c r="Q289" s="27"/>
      <c r="R289" s="136"/>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row>
    <row r="290" spans="1:44" ht="15.75" customHeight="1">
      <c r="A290" s="27"/>
      <c r="B290" s="27"/>
      <c r="C290" s="135"/>
      <c r="D290" s="27"/>
      <c r="E290" s="27"/>
      <c r="F290" s="135"/>
      <c r="G290" s="27"/>
      <c r="H290" s="136"/>
      <c r="I290" s="136"/>
      <c r="J290" s="136"/>
      <c r="K290" s="136"/>
      <c r="L290" s="136"/>
      <c r="M290" s="136"/>
      <c r="N290" s="136"/>
      <c r="O290" s="136"/>
      <c r="P290" s="136"/>
      <c r="Q290" s="27"/>
      <c r="R290" s="136"/>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row>
    <row r="291" spans="1:44" ht="15.75" customHeight="1">
      <c r="A291" s="27"/>
      <c r="B291" s="27"/>
      <c r="C291" s="135"/>
      <c r="D291" s="27"/>
      <c r="E291" s="27"/>
      <c r="F291" s="135"/>
      <c r="G291" s="27"/>
      <c r="H291" s="136"/>
      <c r="I291" s="136"/>
      <c r="J291" s="136"/>
      <c r="K291" s="136"/>
      <c r="L291" s="136"/>
      <c r="M291" s="136"/>
      <c r="N291" s="136"/>
      <c r="O291" s="136"/>
      <c r="P291" s="136"/>
      <c r="Q291" s="27"/>
      <c r="R291" s="136"/>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row>
    <row r="292" spans="1:44" ht="15.75" customHeight="1">
      <c r="A292" s="27"/>
      <c r="B292" s="27"/>
      <c r="C292" s="135"/>
      <c r="D292" s="27"/>
      <c r="E292" s="27"/>
      <c r="F292" s="135"/>
      <c r="G292" s="27"/>
      <c r="H292" s="136"/>
      <c r="I292" s="136"/>
      <c r="J292" s="136"/>
      <c r="K292" s="136"/>
      <c r="L292" s="136"/>
      <c r="M292" s="136"/>
      <c r="N292" s="136"/>
      <c r="O292" s="136"/>
      <c r="P292" s="136"/>
      <c r="Q292" s="27"/>
      <c r="R292" s="136"/>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row>
    <row r="293" spans="1:44" ht="15.75" customHeight="1">
      <c r="A293" s="27"/>
      <c r="B293" s="27"/>
      <c r="C293" s="135"/>
      <c r="D293" s="27"/>
      <c r="E293" s="27"/>
      <c r="F293" s="135"/>
      <c r="G293" s="27"/>
      <c r="H293" s="136"/>
      <c r="I293" s="136"/>
      <c r="J293" s="136"/>
      <c r="K293" s="136"/>
      <c r="L293" s="136"/>
      <c r="M293" s="136"/>
      <c r="N293" s="136"/>
      <c r="O293" s="136"/>
      <c r="P293" s="136"/>
      <c r="Q293" s="27"/>
      <c r="R293" s="136"/>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row>
    <row r="294" spans="1:44" ht="15.75" customHeight="1">
      <c r="A294" s="27"/>
      <c r="B294" s="27"/>
      <c r="C294" s="135"/>
      <c r="D294" s="27"/>
      <c r="E294" s="27"/>
      <c r="F294" s="135"/>
      <c r="G294" s="27"/>
      <c r="H294" s="136"/>
      <c r="I294" s="136"/>
      <c r="J294" s="136"/>
      <c r="K294" s="136"/>
      <c r="L294" s="136"/>
      <c r="M294" s="136"/>
      <c r="N294" s="136"/>
      <c r="O294" s="136"/>
      <c r="P294" s="136"/>
      <c r="Q294" s="27"/>
      <c r="R294" s="136"/>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row>
    <row r="295" spans="1:44" ht="15.75" customHeight="1">
      <c r="A295" s="27"/>
      <c r="B295" s="27"/>
      <c r="C295" s="135"/>
      <c r="D295" s="27"/>
      <c r="E295" s="27"/>
      <c r="F295" s="135"/>
      <c r="G295" s="27"/>
      <c r="H295" s="136"/>
      <c r="I295" s="136"/>
      <c r="J295" s="136"/>
      <c r="K295" s="136"/>
      <c r="L295" s="136"/>
      <c r="M295" s="136"/>
      <c r="N295" s="136"/>
      <c r="O295" s="136"/>
      <c r="P295" s="136"/>
      <c r="Q295" s="27"/>
      <c r="R295" s="136"/>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row>
    <row r="296" spans="1:44" ht="15.75" customHeight="1">
      <c r="A296" s="27"/>
      <c r="B296" s="27"/>
      <c r="C296" s="135"/>
      <c r="D296" s="27"/>
      <c r="E296" s="27"/>
      <c r="F296" s="135"/>
      <c r="G296" s="27"/>
      <c r="H296" s="136"/>
      <c r="I296" s="136"/>
      <c r="J296" s="136"/>
      <c r="K296" s="136"/>
      <c r="L296" s="136"/>
      <c r="M296" s="136"/>
      <c r="N296" s="136"/>
      <c r="O296" s="136"/>
      <c r="P296" s="136"/>
      <c r="Q296" s="27"/>
      <c r="R296" s="136"/>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row>
    <row r="297" spans="1:44" ht="15.75" customHeight="1">
      <c r="A297" s="27"/>
      <c r="B297" s="27"/>
      <c r="C297" s="135"/>
      <c r="D297" s="27"/>
      <c r="E297" s="27"/>
      <c r="F297" s="135"/>
      <c r="G297" s="27"/>
      <c r="H297" s="136"/>
      <c r="I297" s="136"/>
      <c r="J297" s="136"/>
      <c r="K297" s="136"/>
      <c r="L297" s="136"/>
      <c r="M297" s="136"/>
      <c r="N297" s="136"/>
      <c r="O297" s="136"/>
      <c r="P297" s="136"/>
      <c r="Q297" s="27"/>
      <c r="R297" s="136"/>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row>
    <row r="298" spans="1:44" ht="15.75" customHeight="1">
      <c r="A298" s="27"/>
      <c r="B298" s="27"/>
      <c r="C298" s="135"/>
      <c r="D298" s="27"/>
      <c r="E298" s="27"/>
      <c r="F298" s="135"/>
      <c r="G298" s="27"/>
      <c r="H298" s="136"/>
      <c r="I298" s="136"/>
      <c r="J298" s="136"/>
      <c r="K298" s="136"/>
      <c r="L298" s="136"/>
      <c r="M298" s="136"/>
      <c r="N298" s="136"/>
      <c r="O298" s="136"/>
      <c r="P298" s="136"/>
      <c r="Q298" s="27"/>
      <c r="R298" s="136"/>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row>
    <row r="299" spans="1:44" ht="15.75" customHeight="1">
      <c r="A299" s="27"/>
      <c r="B299" s="27"/>
      <c r="C299" s="135"/>
      <c r="D299" s="27"/>
      <c r="E299" s="27"/>
      <c r="F299" s="135"/>
      <c r="G299" s="27"/>
      <c r="H299" s="136"/>
      <c r="I299" s="136"/>
      <c r="J299" s="136"/>
      <c r="K299" s="136"/>
      <c r="L299" s="136"/>
      <c r="M299" s="136"/>
      <c r="N299" s="136"/>
      <c r="O299" s="136"/>
      <c r="P299" s="136"/>
      <c r="Q299" s="27"/>
      <c r="R299" s="136"/>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row>
    <row r="300" spans="1:44" ht="15.75" customHeight="1">
      <c r="A300" s="27"/>
      <c r="B300" s="27"/>
      <c r="C300" s="135"/>
      <c r="D300" s="27"/>
      <c r="E300" s="27"/>
      <c r="F300" s="135"/>
      <c r="G300" s="27"/>
      <c r="H300" s="136"/>
      <c r="I300" s="136"/>
      <c r="J300" s="136"/>
      <c r="K300" s="136"/>
      <c r="L300" s="136"/>
      <c r="M300" s="136"/>
      <c r="N300" s="136"/>
      <c r="O300" s="136"/>
      <c r="P300" s="136"/>
      <c r="Q300" s="27"/>
      <c r="R300" s="136"/>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row>
    <row r="301" spans="1:44" ht="15.75" customHeight="1">
      <c r="A301" s="27"/>
      <c r="B301" s="27"/>
      <c r="C301" s="135"/>
      <c r="D301" s="27"/>
      <c r="E301" s="27"/>
      <c r="F301" s="135"/>
      <c r="G301" s="27"/>
      <c r="H301" s="136"/>
      <c r="I301" s="136"/>
      <c r="J301" s="136"/>
      <c r="K301" s="136"/>
      <c r="L301" s="136"/>
      <c r="M301" s="136"/>
      <c r="N301" s="136"/>
      <c r="O301" s="136"/>
      <c r="P301" s="136"/>
      <c r="Q301" s="27"/>
      <c r="R301" s="136"/>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row>
    <row r="302" spans="1:44" ht="15.75" customHeight="1">
      <c r="A302" s="27"/>
      <c r="B302" s="27"/>
      <c r="C302" s="135"/>
      <c r="D302" s="27"/>
      <c r="E302" s="27"/>
      <c r="F302" s="135"/>
      <c r="G302" s="27"/>
      <c r="H302" s="136"/>
      <c r="I302" s="136"/>
      <c r="J302" s="136"/>
      <c r="K302" s="136"/>
      <c r="L302" s="136"/>
      <c r="M302" s="136"/>
      <c r="N302" s="136"/>
      <c r="O302" s="136"/>
      <c r="P302" s="136"/>
      <c r="Q302" s="27"/>
      <c r="R302" s="136"/>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row>
    <row r="303" spans="1:44" ht="15.75" customHeight="1">
      <c r="A303" s="27"/>
      <c r="B303" s="27"/>
      <c r="C303" s="135"/>
      <c r="D303" s="27"/>
      <c r="E303" s="27"/>
      <c r="F303" s="135"/>
      <c r="G303" s="27"/>
      <c r="H303" s="136"/>
      <c r="I303" s="136"/>
      <c r="J303" s="136"/>
      <c r="K303" s="136"/>
      <c r="L303" s="136"/>
      <c r="M303" s="136"/>
      <c r="N303" s="136"/>
      <c r="O303" s="136"/>
      <c r="P303" s="136"/>
      <c r="Q303" s="27"/>
      <c r="R303" s="136"/>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row>
    <row r="304" spans="1:44" ht="15.75" customHeight="1">
      <c r="A304" s="27"/>
      <c r="B304" s="27"/>
      <c r="C304" s="135"/>
      <c r="D304" s="27"/>
      <c r="E304" s="27"/>
      <c r="F304" s="135"/>
      <c r="G304" s="27"/>
      <c r="H304" s="136"/>
      <c r="I304" s="136"/>
      <c r="J304" s="136"/>
      <c r="K304" s="136"/>
      <c r="L304" s="136"/>
      <c r="M304" s="136"/>
      <c r="N304" s="136"/>
      <c r="O304" s="136"/>
      <c r="P304" s="136"/>
      <c r="Q304" s="27"/>
      <c r="R304" s="136"/>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row>
    <row r="305" spans="1:44" ht="15.75" customHeight="1">
      <c r="A305" s="27"/>
      <c r="B305" s="27"/>
      <c r="C305" s="135"/>
      <c r="D305" s="27"/>
      <c r="E305" s="27"/>
      <c r="F305" s="135"/>
      <c r="G305" s="27"/>
      <c r="H305" s="136"/>
      <c r="I305" s="136"/>
      <c r="J305" s="136"/>
      <c r="K305" s="136"/>
      <c r="L305" s="136"/>
      <c r="M305" s="136"/>
      <c r="N305" s="136"/>
      <c r="O305" s="136"/>
      <c r="P305" s="136"/>
      <c r="Q305" s="27"/>
      <c r="R305" s="136"/>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row>
    <row r="306" spans="1:44" ht="15.75" customHeight="1">
      <c r="A306" s="27"/>
      <c r="B306" s="27"/>
      <c r="C306" s="135"/>
      <c r="D306" s="27"/>
      <c r="E306" s="27"/>
      <c r="F306" s="135"/>
      <c r="G306" s="27"/>
      <c r="H306" s="136"/>
      <c r="I306" s="136"/>
      <c r="J306" s="136"/>
      <c r="K306" s="136"/>
      <c r="L306" s="136"/>
      <c r="M306" s="136"/>
      <c r="N306" s="136"/>
      <c r="O306" s="136"/>
      <c r="P306" s="136"/>
      <c r="Q306" s="27"/>
      <c r="R306" s="136"/>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row>
    <row r="307" spans="1:44" ht="15.75" customHeight="1">
      <c r="A307" s="27"/>
      <c r="B307" s="27"/>
      <c r="C307" s="135"/>
      <c r="D307" s="27"/>
      <c r="E307" s="27"/>
      <c r="F307" s="135"/>
      <c r="G307" s="27"/>
      <c r="H307" s="136"/>
      <c r="I307" s="136"/>
      <c r="J307" s="136"/>
      <c r="K307" s="136"/>
      <c r="L307" s="136"/>
      <c r="M307" s="136"/>
      <c r="N307" s="136"/>
      <c r="O307" s="136"/>
      <c r="P307" s="136"/>
      <c r="Q307" s="27"/>
      <c r="R307" s="136"/>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row>
    <row r="308" spans="1:44" ht="15.75" customHeight="1">
      <c r="A308" s="27"/>
      <c r="B308" s="27"/>
      <c r="C308" s="135"/>
      <c r="D308" s="27"/>
      <c r="E308" s="27"/>
      <c r="F308" s="135"/>
      <c r="G308" s="27"/>
      <c r="H308" s="136"/>
      <c r="I308" s="136"/>
      <c r="J308" s="136"/>
      <c r="K308" s="136"/>
      <c r="L308" s="136"/>
      <c r="M308" s="136"/>
      <c r="N308" s="136"/>
      <c r="O308" s="136"/>
      <c r="P308" s="136"/>
      <c r="Q308" s="27"/>
      <c r="R308" s="136"/>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row>
    <row r="309" spans="1:44" ht="15.75" customHeight="1">
      <c r="A309" s="27"/>
      <c r="B309" s="27"/>
      <c r="C309" s="135"/>
      <c r="D309" s="27"/>
      <c r="E309" s="27"/>
      <c r="F309" s="135"/>
      <c r="G309" s="27"/>
      <c r="H309" s="136"/>
      <c r="I309" s="136"/>
      <c r="J309" s="136"/>
      <c r="K309" s="136"/>
      <c r="L309" s="136"/>
      <c r="M309" s="136"/>
      <c r="N309" s="136"/>
      <c r="O309" s="136"/>
      <c r="P309" s="136"/>
      <c r="Q309" s="27"/>
      <c r="R309" s="136"/>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row>
    <row r="310" spans="1:44" ht="15.75" customHeight="1">
      <c r="A310" s="27"/>
      <c r="B310" s="27"/>
      <c r="C310" s="135"/>
      <c r="D310" s="27"/>
      <c r="E310" s="27"/>
      <c r="F310" s="135"/>
      <c r="G310" s="27"/>
      <c r="H310" s="136"/>
      <c r="I310" s="136"/>
      <c r="J310" s="136"/>
      <c r="K310" s="136"/>
      <c r="L310" s="136"/>
      <c r="M310" s="136"/>
      <c r="N310" s="136"/>
      <c r="O310" s="136"/>
      <c r="P310" s="136"/>
      <c r="Q310" s="27"/>
      <c r="R310" s="136"/>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row>
    <row r="311" spans="1:44" ht="15.75" customHeight="1">
      <c r="A311" s="27"/>
      <c r="B311" s="27"/>
      <c r="C311" s="135"/>
      <c r="D311" s="27"/>
      <c r="E311" s="27"/>
      <c r="F311" s="135"/>
      <c r="G311" s="27"/>
      <c r="H311" s="136"/>
      <c r="I311" s="136"/>
      <c r="J311" s="136"/>
      <c r="K311" s="136"/>
      <c r="L311" s="136"/>
      <c r="M311" s="136"/>
      <c r="N311" s="136"/>
      <c r="O311" s="136"/>
      <c r="P311" s="136"/>
      <c r="Q311" s="27"/>
      <c r="R311" s="136"/>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row>
    <row r="312" spans="1:44" ht="15.75" customHeight="1">
      <c r="A312" s="27"/>
      <c r="B312" s="27"/>
      <c r="C312" s="135"/>
      <c r="D312" s="27"/>
      <c r="E312" s="27"/>
      <c r="F312" s="135"/>
      <c r="G312" s="27"/>
      <c r="H312" s="136"/>
      <c r="I312" s="136"/>
      <c r="J312" s="136"/>
      <c r="K312" s="136"/>
      <c r="L312" s="136"/>
      <c r="M312" s="136"/>
      <c r="N312" s="136"/>
      <c r="O312" s="136"/>
      <c r="P312" s="136"/>
      <c r="Q312" s="27"/>
      <c r="R312" s="136"/>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row>
    <row r="313" spans="1:44" ht="15.75" customHeight="1">
      <c r="A313" s="27"/>
      <c r="B313" s="27"/>
      <c r="C313" s="135"/>
      <c r="D313" s="27"/>
      <c r="E313" s="27"/>
      <c r="F313" s="135"/>
      <c r="G313" s="27"/>
      <c r="H313" s="136"/>
      <c r="I313" s="136"/>
      <c r="J313" s="136"/>
      <c r="K313" s="136"/>
      <c r="L313" s="136"/>
      <c r="M313" s="136"/>
      <c r="N313" s="136"/>
      <c r="O313" s="136"/>
      <c r="P313" s="136"/>
      <c r="Q313" s="27"/>
      <c r="R313" s="136"/>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row>
    <row r="314" spans="1:44" ht="15.75" customHeight="1">
      <c r="A314" s="27"/>
      <c r="B314" s="27"/>
      <c r="C314" s="135"/>
      <c r="D314" s="27"/>
      <c r="E314" s="27"/>
      <c r="F314" s="135"/>
      <c r="G314" s="27"/>
      <c r="H314" s="136"/>
      <c r="I314" s="136"/>
      <c r="J314" s="136"/>
      <c r="K314" s="136"/>
      <c r="L314" s="136"/>
      <c r="M314" s="136"/>
      <c r="N314" s="136"/>
      <c r="O314" s="136"/>
      <c r="P314" s="136"/>
      <c r="Q314" s="27"/>
      <c r="R314" s="136"/>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row>
    <row r="315" spans="1:44" ht="15.75" customHeight="1">
      <c r="A315" s="27"/>
      <c r="B315" s="27"/>
      <c r="C315" s="135"/>
      <c r="D315" s="27"/>
      <c r="E315" s="27"/>
      <c r="F315" s="135"/>
      <c r="G315" s="27"/>
      <c r="H315" s="136"/>
      <c r="I315" s="136"/>
      <c r="J315" s="136"/>
      <c r="K315" s="136"/>
      <c r="L315" s="136"/>
      <c r="M315" s="136"/>
      <c r="N315" s="136"/>
      <c r="O315" s="136"/>
      <c r="P315" s="136"/>
      <c r="Q315" s="27"/>
      <c r="R315" s="136"/>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row>
    <row r="316" spans="1:44" ht="15.75" customHeight="1">
      <c r="A316" s="27"/>
      <c r="B316" s="27"/>
      <c r="C316" s="135"/>
      <c r="D316" s="27"/>
      <c r="E316" s="27"/>
      <c r="F316" s="135"/>
      <c r="G316" s="27"/>
      <c r="H316" s="136"/>
      <c r="I316" s="136"/>
      <c r="J316" s="136"/>
      <c r="K316" s="136"/>
      <c r="L316" s="136"/>
      <c r="M316" s="136"/>
      <c r="N316" s="136"/>
      <c r="O316" s="136"/>
      <c r="P316" s="136"/>
      <c r="Q316" s="27"/>
      <c r="R316" s="136"/>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row>
    <row r="317" spans="1:44" ht="15.75" customHeight="1">
      <c r="A317" s="27"/>
      <c r="B317" s="27"/>
      <c r="C317" s="135"/>
      <c r="D317" s="27"/>
      <c r="E317" s="27"/>
      <c r="F317" s="135"/>
      <c r="G317" s="27"/>
      <c r="H317" s="136"/>
      <c r="I317" s="136"/>
      <c r="J317" s="136"/>
      <c r="K317" s="136"/>
      <c r="L317" s="136"/>
      <c r="M317" s="136"/>
      <c r="N317" s="136"/>
      <c r="O317" s="136"/>
      <c r="P317" s="136"/>
      <c r="Q317" s="27"/>
      <c r="R317" s="136"/>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row>
    <row r="318" spans="1:44" ht="15.75" customHeight="1">
      <c r="A318" s="27"/>
      <c r="B318" s="27"/>
      <c r="C318" s="135"/>
      <c r="D318" s="27"/>
      <c r="E318" s="27"/>
      <c r="F318" s="135"/>
      <c r="G318" s="27"/>
      <c r="H318" s="136"/>
      <c r="I318" s="136"/>
      <c r="J318" s="136"/>
      <c r="K318" s="136"/>
      <c r="L318" s="136"/>
      <c r="M318" s="136"/>
      <c r="N318" s="136"/>
      <c r="O318" s="136"/>
      <c r="P318" s="136"/>
      <c r="Q318" s="27"/>
      <c r="R318" s="136"/>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row>
    <row r="319" spans="1:44" ht="15.75" customHeight="1">
      <c r="A319" s="27"/>
      <c r="B319" s="27"/>
      <c r="C319" s="135"/>
      <c r="D319" s="27"/>
      <c r="E319" s="27"/>
      <c r="F319" s="135"/>
      <c r="G319" s="27"/>
      <c r="H319" s="136"/>
      <c r="I319" s="136"/>
      <c r="J319" s="136"/>
      <c r="K319" s="136"/>
      <c r="L319" s="136"/>
      <c r="M319" s="136"/>
      <c r="N319" s="136"/>
      <c r="O319" s="136"/>
      <c r="P319" s="136"/>
      <c r="Q319" s="27"/>
      <c r="R319" s="136"/>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row>
    <row r="320" spans="1:44" ht="15.75" customHeight="1">
      <c r="A320" s="27"/>
      <c r="B320" s="27"/>
      <c r="C320" s="135"/>
      <c r="D320" s="27"/>
      <c r="E320" s="27"/>
      <c r="F320" s="135"/>
      <c r="G320" s="27"/>
      <c r="H320" s="136"/>
      <c r="I320" s="136"/>
      <c r="J320" s="136"/>
      <c r="K320" s="136"/>
      <c r="L320" s="136"/>
      <c r="M320" s="136"/>
      <c r="N320" s="136"/>
      <c r="O320" s="136"/>
      <c r="P320" s="136"/>
      <c r="Q320" s="27"/>
      <c r="R320" s="136"/>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row>
    <row r="321" spans="1:44" ht="15.75" customHeight="1">
      <c r="A321" s="27"/>
      <c r="B321" s="27"/>
      <c r="C321" s="135"/>
      <c r="D321" s="27"/>
      <c r="E321" s="27"/>
      <c r="F321" s="135"/>
      <c r="G321" s="27"/>
      <c r="H321" s="136"/>
      <c r="I321" s="136"/>
      <c r="J321" s="136"/>
      <c r="K321" s="136"/>
      <c r="L321" s="136"/>
      <c r="M321" s="136"/>
      <c r="N321" s="136"/>
      <c r="O321" s="136"/>
      <c r="P321" s="136"/>
      <c r="Q321" s="27"/>
      <c r="R321" s="136"/>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row>
    <row r="322" spans="1:44" ht="15.75" customHeight="1">
      <c r="A322" s="27"/>
      <c r="B322" s="27"/>
      <c r="C322" s="135"/>
      <c r="D322" s="27"/>
      <c r="E322" s="27"/>
      <c r="F322" s="135"/>
      <c r="G322" s="27"/>
      <c r="H322" s="136"/>
      <c r="I322" s="136"/>
      <c r="J322" s="136"/>
      <c r="K322" s="136"/>
      <c r="L322" s="136"/>
      <c r="M322" s="136"/>
      <c r="N322" s="136"/>
      <c r="O322" s="136"/>
      <c r="P322" s="136"/>
      <c r="Q322" s="27"/>
      <c r="R322" s="136"/>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row>
    <row r="323" spans="1:44" ht="15.75" customHeight="1">
      <c r="A323" s="27"/>
      <c r="B323" s="27"/>
      <c r="C323" s="135"/>
      <c r="D323" s="27"/>
      <c r="E323" s="27"/>
      <c r="F323" s="135"/>
      <c r="G323" s="27"/>
      <c r="H323" s="136"/>
      <c r="I323" s="136"/>
      <c r="J323" s="136"/>
      <c r="K323" s="136"/>
      <c r="L323" s="136"/>
      <c r="M323" s="136"/>
      <c r="N323" s="136"/>
      <c r="O323" s="136"/>
      <c r="P323" s="136"/>
      <c r="Q323" s="27"/>
      <c r="R323" s="136"/>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row>
    <row r="324" spans="1:44" ht="15.75" customHeight="1">
      <c r="A324" s="27"/>
      <c r="B324" s="27"/>
      <c r="C324" s="135"/>
      <c r="D324" s="27"/>
      <c r="E324" s="27"/>
      <c r="F324" s="135"/>
      <c r="G324" s="27"/>
      <c r="H324" s="136"/>
      <c r="I324" s="136"/>
      <c r="J324" s="136"/>
      <c r="K324" s="136"/>
      <c r="L324" s="136"/>
      <c r="M324" s="136"/>
      <c r="N324" s="136"/>
      <c r="O324" s="136"/>
      <c r="P324" s="136"/>
      <c r="Q324" s="27"/>
      <c r="R324" s="136"/>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row>
    <row r="325" spans="1:44" ht="15.75" customHeight="1">
      <c r="A325" s="27"/>
      <c r="B325" s="27"/>
      <c r="C325" s="135"/>
      <c r="D325" s="27"/>
      <c r="E325" s="27"/>
      <c r="F325" s="135"/>
      <c r="G325" s="27"/>
      <c r="H325" s="136"/>
      <c r="I325" s="136"/>
      <c r="J325" s="136"/>
      <c r="K325" s="136"/>
      <c r="L325" s="136"/>
      <c r="M325" s="136"/>
      <c r="N325" s="136"/>
      <c r="O325" s="136"/>
      <c r="P325" s="136"/>
      <c r="Q325" s="27"/>
      <c r="R325" s="136"/>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row>
    <row r="326" spans="1:44" ht="15.75" customHeight="1">
      <c r="A326" s="27"/>
      <c r="B326" s="27"/>
      <c r="C326" s="135"/>
      <c r="D326" s="27"/>
      <c r="E326" s="27"/>
      <c r="F326" s="135"/>
      <c r="G326" s="27"/>
      <c r="H326" s="136"/>
      <c r="I326" s="136"/>
      <c r="J326" s="136"/>
      <c r="K326" s="136"/>
      <c r="L326" s="136"/>
      <c r="M326" s="136"/>
      <c r="N326" s="136"/>
      <c r="O326" s="136"/>
      <c r="P326" s="136"/>
      <c r="Q326" s="27"/>
      <c r="R326" s="136"/>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row>
    <row r="327" spans="1:44" ht="15.75" customHeight="1">
      <c r="A327" s="27"/>
      <c r="B327" s="27"/>
      <c r="C327" s="135"/>
      <c r="D327" s="27"/>
      <c r="E327" s="27"/>
      <c r="F327" s="135"/>
      <c r="G327" s="27"/>
      <c r="H327" s="136"/>
      <c r="I327" s="136"/>
      <c r="J327" s="136"/>
      <c r="K327" s="136"/>
      <c r="L327" s="136"/>
      <c r="M327" s="136"/>
      <c r="N327" s="136"/>
      <c r="O327" s="136"/>
      <c r="P327" s="136"/>
      <c r="Q327" s="27"/>
      <c r="R327" s="136"/>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row>
    <row r="328" spans="1:44" ht="15.75" customHeight="1">
      <c r="A328" s="27"/>
      <c r="B328" s="27"/>
      <c r="C328" s="135"/>
      <c r="D328" s="27"/>
      <c r="E328" s="27"/>
      <c r="F328" s="135"/>
      <c r="G328" s="27"/>
      <c r="H328" s="136"/>
      <c r="I328" s="136"/>
      <c r="J328" s="136"/>
      <c r="K328" s="136"/>
      <c r="L328" s="136"/>
      <c r="M328" s="136"/>
      <c r="N328" s="136"/>
      <c r="O328" s="136"/>
      <c r="P328" s="136"/>
      <c r="Q328" s="27"/>
      <c r="R328" s="136"/>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row>
    <row r="329" spans="1:44" ht="15.75" customHeight="1">
      <c r="A329" s="27"/>
      <c r="B329" s="27"/>
      <c r="C329" s="135"/>
      <c r="D329" s="27"/>
      <c r="E329" s="27"/>
      <c r="F329" s="135"/>
      <c r="G329" s="27"/>
      <c r="H329" s="136"/>
      <c r="I329" s="136"/>
      <c r="J329" s="136"/>
      <c r="K329" s="136"/>
      <c r="L329" s="136"/>
      <c r="M329" s="136"/>
      <c r="N329" s="136"/>
      <c r="O329" s="136"/>
      <c r="P329" s="136"/>
      <c r="Q329" s="27"/>
      <c r="R329" s="136"/>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row>
    <row r="330" spans="1:44" ht="15.75" customHeight="1">
      <c r="A330" s="27"/>
      <c r="B330" s="27"/>
      <c r="C330" s="135"/>
      <c r="D330" s="27"/>
      <c r="E330" s="27"/>
      <c r="F330" s="135"/>
      <c r="G330" s="27"/>
      <c r="H330" s="136"/>
      <c r="I330" s="136"/>
      <c r="J330" s="136"/>
      <c r="K330" s="136"/>
      <c r="L330" s="136"/>
      <c r="M330" s="136"/>
      <c r="N330" s="136"/>
      <c r="O330" s="136"/>
      <c r="P330" s="136"/>
      <c r="Q330" s="27"/>
      <c r="R330" s="136"/>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row>
    <row r="331" spans="1:44" ht="15.75" customHeight="1">
      <c r="A331" s="27"/>
      <c r="B331" s="27"/>
      <c r="C331" s="135"/>
      <c r="D331" s="27"/>
      <c r="E331" s="27"/>
      <c r="F331" s="135"/>
      <c r="G331" s="27"/>
      <c r="H331" s="136"/>
      <c r="I331" s="136"/>
      <c r="J331" s="136"/>
      <c r="K331" s="136"/>
      <c r="L331" s="136"/>
      <c r="M331" s="136"/>
      <c r="N331" s="136"/>
      <c r="O331" s="136"/>
      <c r="P331" s="136"/>
      <c r="Q331" s="27"/>
      <c r="R331" s="136"/>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row>
    <row r="332" spans="1:44" ht="15.75" customHeight="1">
      <c r="A332" s="27"/>
      <c r="B332" s="27"/>
      <c r="C332" s="135"/>
      <c r="D332" s="27"/>
      <c r="E332" s="27"/>
      <c r="F332" s="135"/>
      <c r="G332" s="27"/>
      <c r="H332" s="136"/>
      <c r="I332" s="136"/>
      <c r="J332" s="136"/>
      <c r="K332" s="136"/>
      <c r="L332" s="136"/>
      <c r="M332" s="136"/>
      <c r="N332" s="136"/>
      <c r="O332" s="136"/>
      <c r="P332" s="136"/>
      <c r="Q332" s="27"/>
      <c r="R332" s="136"/>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row>
    <row r="333" spans="1:44" ht="15.75" customHeight="1">
      <c r="A333" s="27"/>
      <c r="B333" s="27"/>
      <c r="C333" s="135"/>
      <c r="D333" s="27"/>
      <c r="E333" s="27"/>
      <c r="F333" s="135"/>
      <c r="G333" s="27"/>
      <c r="H333" s="136"/>
      <c r="I333" s="136"/>
      <c r="J333" s="136"/>
      <c r="K333" s="136"/>
      <c r="L333" s="136"/>
      <c r="M333" s="136"/>
      <c r="N333" s="136"/>
      <c r="O333" s="136"/>
      <c r="P333" s="136"/>
      <c r="Q333" s="27"/>
      <c r="R333" s="136"/>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row>
    <row r="334" spans="1:44" ht="15.75" customHeight="1">
      <c r="A334" s="27"/>
      <c r="B334" s="27"/>
      <c r="C334" s="135"/>
      <c r="D334" s="27"/>
      <c r="E334" s="27"/>
      <c r="F334" s="135"/>
      <c r="G334" s="27"/>
      <c r="H334" s="136"/>
      <c r="I334" s="136"/>
      <c r="J334" s="136"/>
      <c r="K334" s="136"/>
      <c r="L334" s="136"/>
      <c r="M334" s="136"/>
      <c r="N334" s="136"/>
      <c r="O334" s="136"/>
      <c r="P334" s="136"/>
      <c r="Q334" s="27"/>
      <c r="R334" s="136"/>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row>
    <row r="335" spans="1:44" ht="15.75" customHeight="1">
      <c r="A335" s="27"/>
      <c r="B335" s="27"/>
      <c r="C335" s="135"/>
      <c r="D335" s="27"/>
      <c r="E335" s="27"/>
      <c r="F335" s="135"/>
      <c r="G335" s="27"/>
      <c r="H335" s="136"/>
      <c r="I335" s="136"/>
      <c r="J335" s="136"/>
      <c r="K335" s="136"/>
      <c r="L335" s="136"/>
      <c r="M335" s="136"/>
      <c r="N335" s="136"/>
      <c r="O335" s="136"/>
      <c r="P335" s="136"/>
      <c r="Q335" s="27"/>
      <c r="R335" s="136"/>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row>
    <row r="336" spans="1:44" ht="15.75" customHeight="1">
      <c r="A336" s="27"/>
      <c r="B336" s="27"/>
      <c r="C336" s="135"/>
      <c r="D336" s="27"/>
      <c r="E336" s="27"/>
      <c r="F336" s="135"/>
      <c r="G336" s="27"/>
      <c r="H336" s="136"/>
      <c r="I336" s="136"/>
      <c r="J336" s="136"/>
      <c r="K336" s="136"/>
      <c r="L336" s="136"/>
      <c r="M336" s="136"/>
      <c r="N336" s="136"/>
      <c r="O336" s="136"/>
      <c r="P336" s="136"/>
      <c r="Q336" s="27"/>
      <c r="R336" s="136"/>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row>
    <row r="337" spans="1:44" ht="15.75" customHeight="1">
      <c r="A337" s="27"/>
      <c r="B337" s="27"/>
      <c r="C337" s="135"/>
      <c r="D337" s="27"/>
      <c r="E337" s="27"/>
      <c r="F337" s="135"/>
      <c r="G337" s="27"/>
      <c r="H337" s="136"/>
      <c r="I337" s="136"/>
      <c r="J337" s="136"/>
      <c r="K337" s="136"/>
      <c r="L337" s="136"/>
      <c r="M337" s="136"/>
      <c r="N337" s="136"/>
      <c r="O337" s="136"/>
      <c r="P337" s="136"/>
      <c r="Q337" s="27"/>
      <c r="R337" s="136"/>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row>
    <row r="338" spans="1:44" ht="15.75" customHeight="1">
      <c r="A338" s="27"/>
      <c r="B338" s="27"/>
      <c r="C338" s="135"/>
      <c r="D338" s="27"/>
      <c r="E338" s="27"/>
      <c r="F338" s="135"/>
      <c r="G338" s="27"/>
      <c r="H338" s="136"/>
      <c r="I338" s="136"/>
      <c r="J338" s="136"/>
      <c r="K338" s="136"/>
      <c r="L338" s="136"/>
      <c r="M338" s="136"/>
      <c r="N338" s="136"/>
      <c r="O338" s="136"/>
      <c r="P338" s="136"/>
      <c r="Q338" s="27"/>
      <c r="R338" s="136"/>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row>
    <row r="339" spans="1:44" ht="15.75" customHeight="1">
      <c r="A339" s="27"/>
      <c r="B339" s="27"/>
      <c r="C339" s="135"/>
      <c r="D339" s="27"/>
      <c r="E339" s="27"/>
      <c r="F339" s="135"/>
      <c r="G339" s="27"/>
      <c r="H339" s="136"/>
      <c r="I339" s="136"/>
      <c r="J339" s="136"/>
      <c r="K339" s="136"/>
      <c r="L339" s="136"/>
      <c r="M339" s="136"/>
      <c r="N339" s="136"/>
      <c r="O339" s="136"/>
      <c r="P339" s="136"/>
      <c r="Q339" s="27"/>
      <c r="R339" s="136"/>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row>
    <row r="340" spans="1:44" ht="15.75" customHeight="1">
      <c r="A340" s="27"/>
      <c r="B340" s="27"/>
      <c r="C340" s="135"/>
      <c r="D340" s="27"/>
      <c r="E340" s="27"/>
      <c r="F340" s="135"/>
      <c r="G340" s="27"/>
      <c r="H340" s="136"/>
      <c r="I340" s="136"/>
      <c r="J340" s="136"/>
      <c r="K340" s="136"/>
      <c r="L340" s="136"/>
      <c r="M340" s="136"/>
      <c r="N340" s="136"/>
      <c r="O340" s="136"/>
      <c r="P340" s="136"/>
      <c r="Q340" s="27"/>
      <c r="R340" s="136"/>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row>
    <row r="341" spans="1:44" ht="15.75" customHeight="1">
      <c r="A341" s="27"/>
      <c r="B341" s="27"/>
      <c r="C341" s="135"/>
      <c r="D341" s="27"/>
      <c r="E341" s="27"/>
      <c r="F341" s="135"/>
      <c r="G341" s="27"/>
      <c r="H341" s="136"/>
      <c r="I341" s="136"/>
      <c r="J341" s="136"/>
      <c r="K341" s="136"/>
      <c r="L341" s="136"/>
      <c r="M341" s="136"/>
      <c r="N341" s="136"/>
      <c r="O341" s="136"/>
      <c r="P341" s="136"/>
      <c r="Q341" s="27"/>
      <c r="R341" s="136"/>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row>
    <row r="342" spans="1:44" ht="15.75" customHeight="1">
      <c r="A342" s="27"/>
      <c r="B342" s="27"/>
      <c r="C342" s="135"/>
      <c r="D342" s="27"/>
      <c r="E342" s="27"/>
      <c r="F342" s="135"/>
      <c r="G342" s="27"/>
      <c r="H342" s="136"/>
      <c r="I342" s="136"/>
      <c r="J342" s="136"/>
      <c r="K342" s="136"/>
      <c r="L342" s="136"/>
      <c r="M342" s="136"/>
      <c r="N342" s="136"/>
      <c r="O342" s="136"/>
      <c r="P342" s="136"/>
      <c r="Q342" s="27"/>
      <c r="R342" s="136"/>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row>
    <row r="343" spans="1:44" ht="15.75" customHeight="1">
      <c r="A343" s="27"/>
      <c r="B343" s="27"/>
      <c r="C343" s="135"/>
      <c r="D343" s="27"/>
      <c r="E343" s="27"/>
      <c r="F343" s="135"/>
      <c r="G343" s="27"/>
      <c r="H343" s="136"/>
      <c r="I343" s="136"/>
      <c r="J343" s="136"/>
      <c r="K343" s="136"/>
      <c r="L343" s="136"/>
      <c r="M343" s="136"/>
      <c r="N343" s="136"/>
      <c r="O343" s="136"/>
      <c r="P343" s="136"/>
      <c r="Q343" s="27"/>
      <c r="R343" s="136"/>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row>
    <row r="344" spans="1:44" ht="15.75" customHeight="1">
      <c r="A344" s="27"/>
      <c r="B344" s="27"/>
      <c r="C344" s="135"/>
      <c r="D344" s="27"/>
      <c r="E344" s="27"/>
      <c r="F344" s="135"/>
      <c r="G344" s="27"/>
      <c r="H344" s="136"/>
      <c r="I344" s="136"/>
      <c r="J344" s="136"/>
      <c r="K344" s="136"/>
      <c r="L344" s="136"/>
      <c r="M344" s="136"/>
      <c r="N344" s="136"/>
      <c r="O344" s="136"/>
      <c r="P344" s="136"/>
      <c r="Q344" s="27"/>
      <c r="R344" s="136"/>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row>
    <row r="345" spans="1:44" ht="15.75" customHeight="1">
      <c r="A345" s="27"/>
      <c r="B345" s="27"/>
      <c r="C345" s="135"/>
      <c r="D345" s="27"/>
      <c r="E345" s="27"/>
      <c r="F345" s="135"/>
      <c r="G345" s="27"/>
      <c r="H345" s="136"/>
      <c r="I345" s="136"/>
      <c r="J345" s="136"/>
      <c r="K345" s="136"/>
      <c r="L345" s="136"/>
      <c r="M345" s="136"/>
      <c r="N345" s="136"/>
      <c r="O345" s="136"/>
      <c r="P345" s="136"/>
      <c r="Q345" s="27"/>
      <c r="R345" s="136"/>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row>
    <row r="346" spans="1:44" ht="15.75" customHeight="1">
      <c r="A346" s="27"/>
      <c r="B346" s="27"/>
      <c r="C346" s="135"/>
      <c r="D346" s="27"/>
      <c r="E346" s="27"/>
      <c r="F346" s="135"/>
      <c r="G346" s="27"/>
      <c r="H346" s="136"/>
      <c r="I346" s="136"/>
      <c r="J346" s="136"/>
      <c r="K346" s="136"/>
      <c r="L346" s="136"/>
      <c r="M346" s="136"/>
      <c r="N346" s="136"/>
      <c r="O346" s="136"/>
      <c r="P346" s="136"/>
      <c r="Q346" s="27"/>
      <c r="R346" s="136"/>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row>
    <row r="347" spans="1:44" ht="15.75" customHeight="1">
      <c r="A347" s="27"/>
      <c r="B347" s="27"/>
      <c r="C347" s="135"/>
      <c r="D347" s="27"/>
      <c r="E347" s="27"/>
      <c r="F347" s="135"/>
      <c r="G347" s="27"/>
      <c r="H347" s="136"/>
      <c r="I347" s="136"/>
      <c r="J347" s="136"/>
      <c r="K347" s="136"/>
      <c r="L347" s="136"/>
      <c r="M347" s="136"/>
      <c r="N347" s="136"/>
      <c r="O347" s="136"/>
      <c r="P347" s="136"/>
      <c r="Q347" s="27"/>
      <c r="R347" s="136"/>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row>
    <row r="348" spans="1:44" ht="15.75" customHeight="1">
      <c r="A348" s="27"/>
      <c r="B348" s="27"/>
      <c r="C348" s="135"/>
      <c r="D348" s="27"/>
      <c r="E348" s="27"/>
      <c r="F348" s="135"/>
      <c r="G348" s="27"/>
      <c r="H348" s="136"/>
      <c r="I348" s="136"/>
      <c r="J348" s="136"/>
      <c r="K348" s="136"/>
      <c r="L348" s="136"/>
      <c r="M348" s="136"/>
      <c r="N348" s="136"/>
      <c r="O348" s="136"/>
      <c r="P348" s="136"/>
      <c r="Q348" s="27"/>
      <c r="R348" s="136"/>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row>
    <row r="349" spans="1:44" ht="15.75" customHeight="1">
      <c r="A349" s="27"/>
      <c r="B349" s="27"/>
      <c r="C349" s="135"/>
      <c r="D349" s="27"/>
      <c r="E349" s="27"/>
      <c r="F349" s="135"/>
      <c r="G349" s="27"/>
      <c r="H349" s="136"/>
      <c r="I349" s="136"/>
      <c r="J349" s="136"/>
      <c r="K349" s="136"/>
      <c r="L349" s="136"/>
      <c r="M349" s="136"/>
      <c r="N349" s="136"/>
      <c r="O349" s="136"/>
      <c r="P349" s="136"/>
      <c r="Q349" s="27"/>
      <c r="R349" s="136"/>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row>
    <row r="350" spans="1:44" ht="15.75" customHeight="1">
      <c r="A350" s="27"/>
      <c r="B350" s="27"/>
      <c r="C350" s="135"/>
      <c r="D350" s="27"/>
      <c r="E350" s="27"/>
      <c r="F350" s="135"/>
      <c r="G350" s="27"/>
      <c r="H350" s="136"/>
      <c r="I350" s="136"/>
      <c r="J350" s="136"/>
      <c r="K350" s="136"/>
      <c r="L350" s="136"/>
      <c r="M350" s="136"/>
      <c r="N350" s="136"/>
      <c r="O350" s="136"/>
      <c r="P350" s="136"/>
      <c r="Q350" s="27"/>
      <c r="R350" s="136"/>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row>
    <row r="351" spans="1:44" ht="15.75" customHeight="1">
      <c r="A351" s="27"/>
      <c r="B351" s="27"/>
      <c r="C351" s="135"/>
      <c r="D351" s="27"/>
      <c r="E351" s="27"/>
      <c r="F351" s="135"/>
      <c r="G351" s="27"/>
      <c r="H351" s="136"/>
      <c r="I351" s="136"/>
      <c r="J351" s="136"/>
      <c r="K351" s="136"/>
      <c r="L351" s="136"/>
      <c r="M351" s="136"/>
      <c r="N351" s="136"/>
      <c r="O351" s="136"/>
      <c r="P351" s="136"/>
      <c r="Q351" s="27"/>
      <c r="R351" s="136"/>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row>
    <row r="352" spans="1:44" ht="15.75" customHeight="1">
      <c r="A352" s="27"/>
      <c r="B352" s="27"/>
      <c r="C352" s="135"/>
      <c r="D352" s="27"/>
      <c r="E352" s="27"/>
      <c r="F352" s="135"/>
      <c r="G352" s="27"/>
      <c r="H352" s="136"/>
      <c r="I352" s="136"/>
      <c r="J352" s="136"/>
      <c r="K352" s="136"/>
      <c r="L352" s="136"/>
      <c r="M352" s="136"/>
      <c r="N352" s="136"/>
      <c r="O352" s="136"/>
      <c r="P352" s="136"/>
      <c r="Q352" s="27"/>
      <c r="R352" s="136"/>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row>
    <row r="353" spans="1:44" ht="15.75" customHeight="1">
      <c r="A353" s="27"/>
      <c r="B353" s="27"/>
      <c r="C353" s="135"/>
      <c r="D353" s="27"/>
      <c r="E353" s="27"/>
      <c r="F353" s="135"/>
      <c r="G353" s="27"/>
      <c r="H353" s="136"/>
      <c r="I353" s="136"/>
      <c r="J353" s="136"/>
      <c r="K353" s="136"/>
      <c r="L353" s="136"/>
      <c r="M353" s="136"/>
      <c r="N353" s="136"/>
      <c r="O353" s="136"/>
      <c r="P353" s="136"/>
      <c r="Q353" s="27"/>
      <c r="R353" s="136"/>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row>
    <row r="354" spans="1:44" ht="15.75" customHeight="1">
      <c r="A354" s="27"/>
      <c r="B354" s="27"/>
      <c r="C354" s="135"/>
      <c r="D354" s="27"/>
      <c r="E354" s="27"/>
      <c r="F354" s="135"/>
      <c r="G354" s="27"/>
      <c r="H354" s="136"/>
      <c r="I354" s="136"/>
      <c r="J354" s="136"/>
      <c r="K354" s="136"/>
      <c r="L354" s="136"/>
      <c r="M354" s="136"/>
      <c r="N354" s="136"/>
      <c r="O354" s="136"/>
      <c r="P354" s="136"/>
      <c r="Q354" s="27"/>
      <c r="R354" s="136"/>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row>
    <row r="355" spans="1:44" ht="15.75" customHeight="1">
      <c r="A355" s="27"/>
      <c r="B355" s="27"/>
      <c r="C355" s="135"/>
      <c r="D355" s="27"/>
      <c r="E355" s="27"/>
      <c r="F355" s="135"/>
      <c r="G355" s="27"/>
      <c r="H355" s="136"/>
      <c r="I355" s="136"/>
      <c r="J355" s="136"/>
      <c r="K355" s="136"/>
      <c r="L355" s="136"/>
      <c r="M355" s="136"/>
      <c r="N355" s="136"/>
      <c r="O355" s="136"/>
      <c r="P355" s="136"/>
      <c r="Q355" s="27"/>
      <c r="R355" s="136"/>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row>
    <row r="356" spans="1:44" ht="15.75" customHeight="1">
      <c r="A356" s="27"/>
      <c r="B356" s="27"/>
      <c r="C356" s="135"/>
      <c r="D356" s="27"/>
      <c r="E356" s="27"/>
      <c r="F356" s="135"/>
      <c r="G356" s="27"/>
      <c r="H356" s="136"/>
      <c r="I356" s="136"/>
      <c r="J356" s="136"/>
      <c r="K356" s="136"/>
      <c r="L356" s="136"/>
      <c r="M356" s="136"/>
      <c r="N356" s="136"/>
      <c r="O356" s="136"/>
      <c r="P356" s="136"/>
      <c r="Q356" s="27"/>
      <c r="R356" s="136"/>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row>
    <row r="357" spans="1:44" ht="15.75" customHeight="1">
      <c r="A357" s="27"/>
      <c r="B357" s="27"/>
      <c r="C357" s="135"/>
      <c r="D357" s="27"/>
      <c r="E357" s="27"/>
      <c r="F357" s="135"/>
      <c r="G357" s="27"/>
      <c r="H357" s="136"/>
      <c r="I357" s="136"/>
      <c r="J357" s="136"/>
      <c r="K357" s="136"/>
      <c r="L357" s="136"/>
      <c r="M357" s="136"/>
      <c r="N357" s="136"/>
      <c r="O357" s="136"/>
      <c r="P357" s="136"/>
      <c r="Q357" s="27"/>
      <c r="R357" s="136"/>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row>
    <row r="358" spans="1:44" ht="15.75" customHeight="1">
      <c r="A358" s="27"/>
      <c r="B358" s="27"/>
      <c r="C358" s="135"/>
      <c r="D358" s="27"/>
      <c r="E358" s="27"/>
      <c r="F358" s="135"/>
      <c r="G358" s="27"/>
      <c r="H358" s="136"/>
      <c r="I358" s="136"/>
      <c r="J358" s="136"/>
      <c r="K358" s="136"/>
      <c r="L358" s="136"/>
      <c r="M358" s="136"/>
      <c r="N358" s="136"/>
      <c r="O358" s="136"/>
      <c r="P358" s="136"/>
      <c r="Q358" s="27"/>
      <c r="R358" s="136"/>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row>
    <row r="359" spans="1:44" ht="15.75" customHeight="1">
      <c r="A359" s="27"/>
      <c r="B359" s="27"/>
      <c r="C359" s="135"/>
      <c r="D359" s="27"/>
      <c r="E359" s="27"/>
      <c r="F359" s="135"/>
      <c r="G359" s="27"/>
      <c r="H359" s="136"/>
      <c r="I359" s="136"/>
      <c r="J359" s="136"/>
      <c r="K359" s="136"/>
      <c r="L359" s="136"/>
      <c r="M359" s="136"/>
      <c r="N359" s="136"/>
      <c r="O359" s="136"/>
      <c r="P359" s="136"/>
      <c r="Q359" s="27"/>
      <c r="R359" s="136"/>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row>
    <row r="360" spans="1:44" ht="15.75" customHeight="1">
      <c r="A360" s="27"/>
      <c r="B360" s="27"/>
      <c r="C360" s="135"/>
      <c r="D360" s="27"/>
      <c r="E360" s="27"/>
      <c r="F360" s="135"/>
      <c r="G360" s="27"/>
      <c r="H360" s="136"/>
      <c r="I360" s="136"/>
      <c r="J360" s="136"/>
      <c r="K360" s="136"/>
      <c r="L360" s="136"/>
      <c r="M360" s="136"/>
      <c r="N360" s="136"/>
      <c r="O360" s="136"/>
      <c r="P360" s="136"/>
      <c r="Q360" s="27"/>
      <c r="R360" s="136"/>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row>
    <row r="361" spans="1:44" ht="15.75" customHeight="1">
      <c r="A361" s="27"/>
      <c r="B361" s="27"/>
      <c r="C361" s="135"/>
      <c r="D361" s="27"/>
      <c r="E361" s="27"/>
      <c r="F361" s="135"/>
      <c r="G361" s="27"/>
      <c r="H361" s="136"/>
      <c r="I361" s="136"/>
      <c r="J361" s="136"/>
      <c r="K361" s="136"/>
      <c r="L361" s="136"/>
      <c r="M361" s="136"/>
      <c r="N361" s="136"/>
      <c r="O361" s="136"/>
      <c r="P361" s="136"/>
      <c r="Q361" s="27"/>
      <c r="R361" s="136"/>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row>
    <row r="362" spans="1:44" ht="15.75" customHeight="1">
      <c r="A362" s="27"/>
      <c r="B362" s="27"/>
      <c r="C362" s="135"/>
      <c r="D362" s="27"/>
      <c r="E362" s="27"/>
      <c r="F362" s="135"/>
      <c r="G362" s="27"/>
      <c r="H362" s="136"/>
      <c r="I362" s="136"/>
      <c r="J362" s="136"/>
      <c r="K362" s="136"/>
      <c r="L362" s="136"/>
      <c r="M362" s="136"/>
      <c r="N362" s="136"/>
      <c r="O362" s="136"/>
      <c r="P362" s="136"/>
      <c r="Q362" s="27"/>
      <c r="R362" s="136"/>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row>
    <row r="363" spans="1:44" ht="15.75" customHeight="1">
      <c r="A363" s="27"/>
      <c r="B363" s="27"/>
      <c r="C363" s="135"/>
      <c r="D363" s="27"/>
      <c r="E363" s="27"/>
      <c r="F363" s="135"/>
      <c r="G363" s="27"/>
      <c r="H363" s="136"/>
      <c r="I363" s="136"/>
      <c r="J363" s="136"/>
      <c r="K363" s="136"/>
      <c r="L363" s="136"/>
      <c r="M363" s="136"/>
      <c r="N363" s="136"/>
      <c r="O363" s="136"/>
      <c r="P363" s="136"/>
      <c r="Q363" s="27"/>
      <c r="R363" s="136"/>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row>
    <row r="364" spans="1:44" ht="15.75" customHeight="1">
      <c r="A364" s="27"/>
      <c r="B364" s="27"/>
      <c r="C364" s="135"/>
      <c r="D364" s="27"/>
      <c r="E364" s="27"/>
      <c r="F364" s="135"/>
      <c r="G364" s="27"/>
      <c r="H364" s="136"/>
      <c r="I364" s="136"/>
      <c r="J364" s="136"/>
      <c r="K364" s="136"/>
      <c r="L364" s="136"/>
      <c r="M364" s="136"/>
      <c r="N364" s="136"/>
      <c r="O364" s="136"/>
      <c r="P364" s="136"/>
      <c r="Q364" s="27"/>
      <c r="R364" s="136"/>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row>
    <row r="365" spans="1:44" ht="15.75" customHeight="1">
      <c r="A365" s="27"/>
      <c r="B365" s="27"/>
      <c r="C365" s="135"/>
      <c r="D365" s="27"/>
      <c r="E365" s="27"/>
      <c r="F365" s="135"/>
      <c r="G365" s="27"/>
      <c r="H365" s="136"/>
      <c r="I365" s="136"/>
      <c r="J365" s="136"/>
      <c r="K365" s="136"/>
      <c r="L365" s="136"/>
      <c r="M365" s="136"/>
      <c r="N365" s="136"/>
      <c r="O365" s="136"/>
      <c r="P365" s="136"/>
      <c r="Q365" s="27"/>
      <c r="R365" s="136"/>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row>
    <row r="366" spans="1:44" ht="15.75" customHeight="1">
      <c r="A366" s="27"/>
      <c r="B366" s="27"/>
      <c r="C366" s="135"/>
      <c r="D366" s="27"/>
      <c r="E366" s="27"/>
      <c r="F366" s="135"/>
      <c r="G366" s="27"/>
      <c r="H366" s="136"/>
      <c r="I366" s="136"/>
      <c r="J366" s="136"/>
      <c r="K366" s="136"/>
      <c r="L366" s="136"/>
      <c r="M366" s="136"/>
      <c r="N366" s="136"/>
      <c r="O366" s="136"/>
      <c r="P366" s="136"/>
      <c r="Q366" s="27"/>
      <c r="R366" s="136"/>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row>
    <row r="367" spans="1:44" ht="15.75" customHeight="1">
      <c r="A367" s="27"/>
      <c r="B367" s="27"/>
      <c r="C367" s="135"/>
      <c r="D367" s="27"/>
      <c r="E367" s="27"/>
      <c r="F367" s="135"/>
      <c r="G367" s="27"/>
      <c r="H367" s="136"/>
      <c r="I367" s="136"/>
      <c r="J367" s="136"/>
      <c r="K367" s="136"/>
      <c r="L367" s="136"/>
      <c r="M367" s="136"/>
      <c r="N367" s="136"/>
      <c r="O367" s="136"/>
      <c r="P367" s="136"/>
      <c r="Q367" s="27"/>
      <c r="R367" s="136"/>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row>
    <row r="368" spans="1:44" ht="15.75" customHeight="1">
      <c r="A368" s="27"/>
      <c r="B368" s="27"/>
      <c r="C368" s="135"/>
      <c r="D368" s="27"/>
      <c r="E368" s="27"/>
      <c r="F368" s="135"/>
      <c r="G368" s="27"/>
      <c r="H368" s="136"/>
      <c r="I368" s="136"/>
      <c r="J368" s="136"/>
      <c r="K368" s="136"/>
      <c r="L368" s="136"/>
      <c r="M368" s="136"/>
      <c r="N368" s="136"/>
      <c r="O368" s="136"/>
      <c r="P368" s="136"/>
      <c r="Q368" s="27"/>
      <c r="R368" s="136"/>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row>
    <row r="369" spans="1:44" ht="15.75" customHeight="1">
      <c r="A369" s="27"/>
      <c r="B369" s="27"/>
      <c r="C369" s="135"/>
      <c r="D369" s="27"/>
      <c r="E369" s="27"/>
      <c r="F369" s="135"/>
      <c r="G369" s="27"/>
      <c r="H369" s="136"/>
      <c r="I369" s="136"/>
      <c r="J369" s="136"/>
      <c r="K369" s="136"/>
      <c r="L369" s="136"/>
      <c r="M369" s="136"/>
      <c r="N369" s="136"/>
      <c r="O369" s="136"/>
      <c r="P369" s="136"/>
      <c r="Q369" s="27"/>
      <c r="R369" s="136"/>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row>
    <row r="370" spans="1:44" ht="15.75" customHeight="1">
      <c r="A370" s="27"/>
      <c r="B370" s="27"/>
      <c r="C370" s="135"/>
      <c r="D370" s="27"/>
      <c r="E370" s="27"/>
      <c r="F370" s="135"/>
      <c r="G370" s="27"/>
      <c r="H370" s="136"/>
      <c r="I370" s="136"/>
      <c r="J370" s="136"/>
      <c r="K370" s="136"/>
      <c r="L370" s="136"/>
      <c r="M370" s="136"/>
      <c r="N370" s="136"/>
      <c r="O370" s="136"/>
      <c r="P370" s="136"/>
      <c r="Q370" s="27"/>
      <c r="R370" s="136"/>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row>
    <row r="371" spans="1:44" ht="15.75" customHeight="1">
      <c r="A371" s="27"/>
      <c r="B371" s="27"/>
      <c r="C371" s="135"/>
      <c r="D371" s="27"/>
      <c r="E371" s="27"/>
      <c r="F371" s="135"/>
      <c r="G371" s="27"/>
      <c r="H371" s="136"/>
      <c r="I371" s="136"/>
      <c r="J371" s="136"/>
      <c r="K371" s="136"/>
      <c r="L371" s="136"/>
      <c r="M371" s="136"/>
      <c r="N371" s="136"/>
      <c r="O371" s="136"/>
      <c r="P371" s="136"/>
      <c r="Q371" s="27"/>
      <c r="R371" s="136"/>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row>
    <row r="372" spans="1:44" ht="15.75" customHeight="1">
      <c r="A372" s="27"/>
      <c r="B372" s="27"/>
      <c r="C372" s="135"/>
      <c r="D372" s="27"/>
      <c r="E372" s="27"/>
      <c r="F372" s="135"/>
      <c r="G372" s="27"/>
      <c r="H372" s="136"/>
      <c r="I372" s="136"/>
      <c r="J372" s="136"/>
      <c r="K372" s="136"/>
      <c r="L372" s="136"/>
      <c r="M372" s="136"/>
      <c r="N372" s="136"/>
      <c r="O372" s="136"/>
      <c r="P372" s="136"/>
      <c r="Q372" s="27"/>
      <c r="R372" s="136"/>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row>
    <row r="373" spans="1:44" ht="15.75" customHeight="1">
      <c r="A373" s="27"/>
      <c r="B373" s="27"/>
      <c r="C373" s="135"/>
      <c r="D373" s="27"/>
      <c r="E373" s="27"/>
      <c r="F373" s="135"/>
      <c r="G373" s="27"/>
      <c r="H373" s="136"/>
      <c r="I373" s="136"/>
      <c r="J373" s="136"/>
      <c r="K373" s="136"/>
      <c r="L373" s="136"/>
      <c r="M373" s="136"/>
      <c r="N373" s="136"/>
      <c r="O373" s="136"/>
      <c r="P373" s="136"/>
      <c r="Q373" s="27"/>
      <c r="R373" s="136"/>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row>
    <row r="374" spans="1:44" ht="15.75" customHeight="1">
      <c r="A374" s="27"/>
      <c r="B374" s="27"/>
      <c r="C374" s="135"/>
      <c r="D374" s="27"/>
      <c r="E374" s="27"/>
      <c r="F374" s="135"/>
      <c r="G374" s="27"/>
      <c r="H374" s="136"/>
      <c r="I374" s="136"/>
      <c r="J374" s="136"/>
      <c r="K374" s="136"/>
      <c r="L374" s="136"/>
      <c r="M374" s="136"/>
      <c r="N374" s="136"/>
      <c r="O374" s="136"/>
      <c r="P374" s="136"/>
      <c r="Q374" s="27"/>
      <c r="R374" s="136"/>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row>
    <row r="375" spans="1:44" ht="15.75" customHeight="1">
      <c r="A375" s="27"/>
      <c r="B375" s="27"/>
      <c r="C375" s="135"/>
      <c r="D375" s="27"/>
      <c r="E375" s="27"/>
      <c r="F375" s="135"/>
      <c r="G375" s="27"/>
      <c r="H375" s="136"/>
      <c r="I375" s="136"/>
      <c r="J375" s="136"/>
      <c r="K375" s="136"/>
      <c r="L375" s="136"/>
      <c r="M375" s="136"/>
      <c r="N375" s="136"/>
      <c r="O375" s="136"/>
      <c r="P375" s="136"/>
      <c r="Q375" s="27"/>
      <c r="R375" s="136"/>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row>
    <row r="376" spans="1:44" ht="15.75" customHeight="1">
      <c r="A376" s="27"/>
      <c r="B376" s="27"/>
      <c r="C376" s="135"/>
      <c r="D376" s="27"/>
      <c r="E376" s="27"/>
      <c r="F376" s="135"/>
      <c r="G376" s="27"/>
      <c r="H376" s="136"/>
      <c r="I376" s="136"/>
      <c r="J376" s="136"/>
      <c r="K376" s="136"/>
      <c r="L376" s="136"/>
      <c r="M376" s="136"/>
      <c r="N376" s="136"/>
      <c r="O376" s="136"/>
      <c r="P376" s="136"/>
      <c r="Q376" s="27"/>
      <c r="R376" s="136"/>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row>
    <row r="377" spans="1:44" ht="15.75" customHeight="1">
      <c r="A377" s="27"/>
      <c r="B377" s="27"/>
      <c r="C377" s="135"/>
      <c r="D377" s="27"/>
      <c r="E377" s="27"/>
      <c r="F377" s="135"/>
      <c r="G377" s="27"/>
      <c r="H377" s="136"/>
      <c r="I377" s="136"/>
      <c r="J377" s="136"/>
      <c r="K377" s="136"/>
      <c r="L377" s="136"/>
      <c r="M377" s="136"/>
      <c r="N377" s="136"/>
      <c r="O377" s="136"/>
      <c r="P377" s="136"/>
      <c r="Q377" s="27"/>
      <c r="R377" s="136"/>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row>
    <row r="378" spans="1:44" ht="15.75" customHeight="1">
      <c r="A378" s="27"/>
      <c r="B378" s="27"/>
      <c r="C378" s="135"/>
      <c r="D378" s="27"/>
      <c r="E378" s="27"/>
      <c r="F378" s="135"/>
      <c r="G378" s="27"/>
      <c r="H378" s="136"/>
      <c r="I378" s="136"/>
      <c r="J378" s="136"/>
      <c r="K378" s="136"/>
      <c r="L378" s="136"/>
      <c r="M378" s="136"/>
      <c r="N378" s="136"/>
      <c r="O378" s="136"/>
      <c r="P378" s="136"/>
      <c r="Q378" s="27"/>
      <c r="R378" s="136"/>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row>
    <row r="379" spans="1:44" ht="15.75" customHeight="1">
      <c r="A379" s="27"/>
      <c r="B379" s="27"/>
      <c r="C379" s="135"/>
      <c r="D379" s="27"/>
      <c r="E379" s="27"/>
      <c r="F379" s="135"/>
      <c r="G379" s="27"/>
      <c r="H379" s="136"/>
      <c r="I379" s="136"/>
      <c r="J379" s="136"/>
      <c r="K379" s="136"/>
      <c r="L379" s="136"/>
      <c r="M379" s="136"/>
      <c r="N379" s="136"/>
      <c r="O379" s="136"/>
      <c r="P379" s="136"/>
      <c r="Q379" s="27"/>
      <c r="R379" s="136"/>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row>
    <row r="380" spans="1:44" ht="15.75" customHeight="1">
      <c r="A380" s="27"/>
      <c r="B380" s="27"/>
      <c r="C380" s="135"/>
      <c r="D380" s="27"/>
      <c r="E380" s="27"/>
      <c r="F380" s="135"/>
      <c r="G380" s="27"/>
      <c r="H380" s="136"/>
      <c r="I380" s="136"/>
      <c r="J380" s="136"/>
      <c r="K380" s="136"/>
      <c r="L380" s="136"/>
      <c r="M380" s="136"/>
      <c r="N380" s="136"/>
      <c r="O380" s="136"/>
      <c r="P380" s="136"/>
      <c r="Q380" s="27"/>
      <c r="R380" s="136"/>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row>
    <row r="381" spans="1:44" ht="15.75" customHeight="1">
      <c r="A381" s="27"/>
      <c r="B381" s="27"/>
      <c r="C381" s="135"/>
      <c r="D381" s="27"/>
      <c r="E381" s="27"/>
      <c r="F381" s="135"/>
      <c r="G381" s="27"/>
      <c r="H381" s="136"/>
      <c r="I381" s="136"/>
      <c r="J381" s="136"/>
      <c r="K381" s="136"/>
      <c r="L381" s="136"/>
      <c r="M381" s="136"/>
      <c r="N381" s="136"/>
      <c r="O381" s="136"/>
      <c r="P381" s="136"/>
      <c r="Q381" s="27"/>
      <c r="R381" s="136"/>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row>
    <row r="382" spans="1:44" ht="15.75" customHeight="1">
      <c r="A382" s="27"/>
      <c r="B382" s="27"/>
      <c r="C382" s="135"/>
      <c r="D382" s="27"/>
      <c r="E382" s="27"/>
      <c r="F382" s="135"/>
      <c r="G382" s="27"/>
      <c r="H382" s="136"/>
      <c r="I382" s="136"/>
      <c r="J382" s="136"/>
      <c r="K382" s="136"/>
      <c r="L382" s="136"/>
      <c r="M382" s="136"/>
      <c r="N382" s="136"/>
      <c r="O382" s="136"/>
      <c r="P382" s="136"/>
      <c r="Q382" s="27"/>
      <c r="R382" s="136"/>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row>
    <row r="383" spans="1:44" ht="15.75" customHeight="1">
      <c r="A383" s="27"/>
      <c r="B383" s="27"/>
      <c r="C383" s="135"/>
      <c r="D383" s="27"/>
      <c r="E383" s="27"/>
      <c r="F383" s="135"/>
      <c r="G383" s="27"/>
      <c r="H383" s="136"/>
      <c r="I383" s="136"/>
      <c r="J383" s="136"/>
      <c r="K383" s="136"/>
      <c r="L383" s="136"/>
      <c r="M383" s="136"/>
      <c r="N383" s="136"/>
      <c r="O383" s="136"/>
      <c r="P383" s="136"/>
      <c r="Q383" s="27"/>
      <c r="R383" s="136"/>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row>
    <row r="384" spans="1:44" ht="15.75" customHeight="1">
      <c r="A384" s="27"/>
      <c r="B384" s="27"/>
      <c r="C384" s="135"/>
      <c r="D384" s="27"/>
      <c r="E384" s="27"/>
      <c r="F384" s="135"/>
      <c r="G384" s="27"/>
      <c r="H384" s="136"/>
      <c r="I384" s="136"/>
      <c r="J384" s="136"/>
      <c r="K384" s="136"/>
      <c r="L384" s="136"/>
      <c r="M384" s="136"/>
      <c r="N384" s="136"/>
      <c r="O384" s="136"/>
      <c r="P384" s="136"/>
      <c r="Q384" s="27"/>
      <c r="R384" s="136"/>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row>
    <row r="385" spans="1:44" ht="15.75" customHeight="1">
      <c r="A385" s="27"/>
      <c r="B385" s="27"/>
      <c r="C385" s="135"/>
      <c r="D385" s="27"/>
      <c r="E385" s="27"/>
      <c r="F385" s="135"/>
      <c r="G385" s="27"/>
      <c r="H385" s="136"/>
      <c r="I385" s="136"/>
      <c r="J385" s="136"/>
      <c r="K385" s="136"/>
      <c r="L385" s="136"/>
      <c r="M385" s="136"/>
      <c r="N385" s="136"/>
      <c r="O385" s="136"/>
      <c r="P385" s="136"/>
      <c r="Q385" s="27"/>
      <c r="R385" s="136"/>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row>
    <row r="386" spans="1:44" ht="15.75" customHeight="1">
      <c r="A386" s="27"/>
      <c r="B386" s="27"/>
      <c r="C386" s="135"/>
      <c r="D386" s="27"/>
      <c r="E386" s="27"/>
      <c r="F386" s="135"/>
      <c r="G386" s="27"/>
      <c r="H386" s="136"/>
      <c r="I386" s="136"/>
      <c r="J386" s="136"/>
      <c r="K386" s="136"/>
      <c r="L386" s="136"/>
      <c r="M386" s="136"/>
      <c r="N386" s="136"/>
      <c r="O386" s="136"/>
      <c r="P386" s="136"/>
      <c r="Q386" s="27"/>
      <c r="R386" s="136"/>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row>
    <row r="387" spans="1:44" ht="15.75" customHeight="1">
      <c r="A387" s="27"/>
      <c r="B387" s="27"/>
      <c r="C387" s="135"/>
      <c r="D387" s="27"/>
      <c r="E387" s="27"/>
      <c r="F387" s="135"/>
      <c r="G387" s="27"/>
      <c r="H387" s="136"/>
      <c r="I387" s="136"/>
      <c r="J387" s="136"/>
      <c r="K387" s="136"/>
      <c r="L387" s="136"/>
      <c r="M387" s="136"/>
      <c r="N387" s="136"/>
      <c r="O387" s="136"/>
      <c r="P387" s="136"/>
      <c r="Q387" s="27"/>
      <c r="R387" s="136"/>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row>
    <row r="388" spans="1:44" ht="15.75" customHeight="1">
      <c r="A388" s="27"/>
      <c r="B388" s="27"/>
      <c r="C388" s="135"/>
      <c r="D388" s="27"/>
      <c r="E388" s="27"/>
      <c r="F388" s="135"/>
      <c r="G388" s="27"/>
      <c r="H388" s="136"/>
      <c r="I388" s="136"/>
      <c r="J388" s="136"/>
      <c r="K388" s="136"/>
      <c r="L388" s="136"/>
      <c r="M388" s="136"/>
      <c r="N388" s="136"/>
      <c r="O388" s="136"/>
      <c r="P388" s="136"/>
      <c r="Q388" s="27"/>
      <c r="R388" s="136"/>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row>
    <row r="389" spans="1:44" ht="15.75" customHeight="1">
      <c r="A389" s="27"/>
      <c r="B389" s="27"/>
      <c r="C389" s="135"/>
      <c r="D389" s="27"/>
      <c r="E389" s="27"/>
      <c r="F389" s="135"/>
      <c r="G389" s="27"/>
      <c r="H389" s="136"/>
      <c r="I389" s="136"/>
      <c r="J389" s="136"/>
      <c r="K389" s="136"/>
      <c r="L389" s="136"/>
      <c r="M389" s="136"/>
      <c r="N389" s="136"/>
      <c r="O389" s="136"/>
      <c r="P389" s="136"/>
      <c r="Q389" s="27"/>
      <c r="R389" s="136"/>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row>
    <row r="390" spans="1:44" ht="15.75" customHeight="1">
      <c r="A390" s="27"/>
      <c r="B390" s="27"/>
      <c r="C390" s="135"/>
      <c r="D390" s="27"/>
      <c r="E390" s="27"/>
      <c r="F390" s="135"/>
      <c r="G390" s="27"/>
      <c r="H390" s="136"/>
      <c r="I390" s="136"/>
      <c r="J390" s="136"/>
      <c r="K390" s="136"/>
      <c r="L390" s="136"/>
      <c r="M390" s="136"/>
      <c r="N390" s="136"/>
      <c r="O390" s="136"/>
      <c r="P390" s="136"/>
      <c r="Q390" s="27"/>
      <c r="R390" s="136"/>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row>
    <row r="391" spans="1:44" ht="15.75" customHeight="1">
      <c r="A391" s="27"/>
      <c r="B391" s="27"/>
      <c r="C391" s="135"/>
      <c r="D391" s="27"/>
      <c r="E391" s="27"/>
      <c r="F391" s="135"/>
      <c r="G391" s="27"/>
      <c r="H391" s="136"/>
      <c r="I391" s="136"/>
      <c r="J391" s="136"/>
      <c r="K391" s="136"/>
      <c r="L391" s="136"/>
      <c r="M391" s="136"/>
      <c r="N391" s="136"/>
      <c r="O391" s="136"/>
      <c r="P391" s="136"/>
      <c r="Q391" s="27"/>
      <c r="R391" s="136"/>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row>
    <row r="392" spans="1:44" ht="15.75" customHeight="1">
      <c r="A392" s="27"/>
      <c r="B392" s="27"/>
      <c r="C392" s="135"/>
      <c r="D392" s="27"/>
      <c r="E392" s="27"/>
      <c r="F392" s="135"/>
      <c r="G392" s="27"/>
      <c r="H392" s="136"/>
      <c r="I392" s="136"/>
      <c r="J392" s="136"/>
      <c r="K392" s="136"/>
      <c r="L392" s="136"/>
      <c r="M392" s="136"/>
      <c r="N392" s="136"/>
      <c r="O392" s="136"/>
      <c r="P392" s="136"/>
      <c r="Q392" s="27"/>
      <c r="R392" s="136"/>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row>
    <row r="393" spans="1:44" ht="15.75" customHeight="1">
      <c r="A393" s="27"/>
      <c r="B393" s="27"/>
      <c r="C393" s="135"/>
      <c r="D393" s="27"/>
      <c r="E393" s="27"/>
      <c r="F393" s="135"/>
      <c r="G393" s="27"/>
      <c r="H393" s="136"/>
      <c r="I393" s="136"/>
      <c r="J393" s="136"/>
      <c r="K393" s="136"/>
      <c r="L393" s="136"/>
      <c r="M393" s="136"/>
      <c r="N393" s="136"/>
      <c r="O393" s="136"/>
      <c r="P393" s="136"/>
      <c r="Q393" s="27"/>
      <c r="R393" s="136"/>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row>
    <row r="394" spans="1:44" ht="15.75" customHeight="1">
      <c r="A394" s="27"/>
      <c r="B394" s="27"/>
      <c r="C394" s="135"/>
      <c r="D394" s="27"/>
      <c r="E394" s="27"/>
      <c r="F394" s="135"/>
      <c r="G394" s="27"/>
      <c r="H394" s="136"/>
      <c r="I394" s="136"/>
      <c r="J394" s="136"/>
      <c r="K394" s="136"/>
      <c r="L394" s="136"/>
      <c r="M394" s="136"/>
      <c r="N394" s="136"/>
      <c r="O394" s="136"/>
      <c r="P394" s="136"/>
      <c r="Q394" s="27"/>
      <c r="R394" s="136"/>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row>
    <row r="395" spans="1:44" ht="15.75" customHeight="1">
      <c r="A395" s="27"/>
      <c r="B395" s="27"/>
      <c r="C395" s="135"/>
      <c r="D395" s="27"/>
      <c r="E395" s="27"/>
      <c r="F395" s="135"/>
      <c r="G395" s="27"/>
      <c r="H395" s="136"/>
      <c r="I395" s="136"/>
      <c r="J395" s="136"/>
      <c r="K395" s="136"/>
      <c r="L395" s="136"/>
      <c r="M395" s="136"/>
      <c r="N395" s="136"/>
      <c r="O395" s="136"/>
      <c r="P395" s="136"/>
      <c r="Q395" s="27"/>
      <c r="R395" s="136"/>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row>
    <row r="396" spans="1:44" ht="15.75" customHeight="1">
      <c r="A396" s="27"/>
      <c r="B396" s="27"/>
      <c r="C396" s="135"/>
      <c r="D396" s="27"/>
      <c r="E396" s="27"/>
      <c r="F396" s="135"/>
      <c r="G396" s="27"/>
      <c r="H396" s="136"/>
      <c r="I396" s="136"/>
      <c r="J396" s="136"/>
      <c r="K396" s="136"/>
      <c r="L396" s="136"/>
      <c r="M396" s="136"/>
      <c r="N396" s="136"/>
      <c r="O396" s="136"/>
      <c r="P396" s="136"/>
      <c r="Q396" s="27"/>
      <c r="R396" s="136"/>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row>
    <row r="397" spans="1:44" ht="15.75" customHeight="1">
      <c r="A397" s="27"/>
      <c r="B397" s="27"/>
      <c r="C397" s="135"/>
      <c r="D397" s="27"/>
      <c r="E397" s="27"/>
      <c r="F397" s="135"/>
      <c r="G397" s="27"/>
      <c r="H397" s="136"/>
      <c r="I397" s="136"/>
      <c r="J397" s="136"/>
      <c r="K397" s="136"/>
      <c r="L397" s="136"/>
      <c r="M397" s="136"/>
      <c r="N397" s="136"/>
      <c r="O397" s="136"/>
      <c r="P397" s="136"/>
      <c r="Q397" s="27"/>
      <c r="R397" s="136"/>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row>
    <row r="398" spans="1:44" ht="15.75" customHeight="1">
      <c r="A398" s="27"/>
      <c r="B398" s="27"/>
      <c r="C398" s="135"/>
      <c r="D398" s="27"/>
      <c r="E398" s="27"/>
      <c r="F398" s="135"/>
      <c r="G398" s="27"/>
      <c r="H398" s="136"/>
      <c r="I398" s="136"/>
      <c r="J398" s="136"/>
      <c r="K398" s="136"/>
      <c r="L398" s="136"/>
      <c r="M398" s="136"/>
      <c r="N398" s="136"/>
      <c r="O398" s="136"/>
      <c r="P398" s="136"/>
      <c r="Q398" s="27"/>
      <c r="R398" s="136"/>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row>
    <row r="399" spans="1:44" ht="15.75" customHeight="1">
      <c r="A399" s="27"/>
      <c r="B399" s="27"/>
      <c r="C399" s="135"/>
      <c r="D399" s="27"/>
      <c r="E399" s="27"/>
      <c r="F399" s="135"/>
      <c r="G399" s="27"/>
      <c r="H399" s="136"/>
      <c r="I399" s="136"/>
      <c r="J399" s="136"/>
      <c r="K399" s="136"/>
      <c r="L399" s="136"/>
      <c r="M399" s="136"/>
      <c r="N399" s="136"/>
      <c r="O399" s="136"/>
      <c r="P399" s="136"/>
      <c r="Q399" s="27"/>
      <c r="R399" s="136"/>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row>
    <row r="400" spans="1:44" ht="15.75" customHeight="1">
      <c r="A400" s="27"/>
      <c r="B400" s="27"/>
      <c r="C400" s="135"/>
      <c r="D400" s="27"/>
      <c r="E400" s="27"/>
      <c r="F400" s="135"/>
      <c r="G400" s="27"/>
      <c r="H400" s="136"/>
      <c r="I400" s="136"/>
      <c r="J400" s="136"/>
      <c r="K400" s="136"/>
      <c r="L400" s="136"/>
      <c r="M400" s="136"/>
      <c r="N400" s="136"/>
      <c r="O400" s="136"/>
      <c r="P400" s="136"/>
      <c r="Q400" s="27"/>
      <c r="R400" s="136"/>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row>
    <row r="401" spans="1:44" ht="15.75" customHeight="1">
      <c r="A401" s="27"/>
      <c r="B401" s="27"/>
      <c r="C401" s="135"/>
      <c r="D401" s="27"/>
      <c r="E401" s="27"/>
      <c r="F401" s="135"/>
      <c r="G401" s="27"/>
      <c r="H401" s="136"/>
      <c r="I401" s="136"/>
      <c r="J401" s="136"/>
      <c r="K401" s="136"/>
      <c r="L401" s="136"/>
      <c r="M401" s="136"/>
      <c r="N401" s="136"/>
      <c r="O401" s="136"/>
      <c r="P401" s="136"/>
      <c r="Q401" s="27"/>
      <c r="R401" s="136"/>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row>
    <row r="402" spans="1:44" ht="15.75" customHeight="1">
      <c r="A402" s="27"/>
      <c r="B402" s="27"/>
      <c r="C402" s="135"/>
      <c r="D402" s="27"/>
      <c r="E402" s="27"/>
      <c r="F402" s="135"/>
      <c r="G402" s="27"/>
      <c r="H402" s="136"/>
      <c r="I402" s="136"/>
      <c r="J402" s="136"/>
      <c r="K402" s="136"/>
      <c r="L402" s="136"/>
      <c r="M402" s="136"/>
      <c r="N402" s="136"/>
      <c r="O402" s="136"/>
      <c r="P402" s="136"/>
      <c r="Q402" s="27"/>
      <c r="R402" s="136"/>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row>
    <row r="403" spans="1:44" ht="15.75" customHeight="1">
      <c r="A403" s="27"/>
      <c r="B403" s="27"/>
      <c r="C403" s="135"/>
      <c r="D403" s="27"/>
      <c r="E403" s="27"/>
      <c r="F403" s="135"/>
      <c r="G403" s="27"/>
      <c r="H403" s="136"/>
      <c r="I403" s="136"/>
      <c r="J403" s="136"/>
      <c r="K403" s="136"/>
      <c r="L403" s="136"/>
      <c r="M403" s="136"/>
      <c r="N403" s="136"/>
      <c r="O403" s="136"/>
      <c r="P403" s="136"/>
      <c r="Q403" s="27"/>
      <c r="R403" s="136"/>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row>
    <row r="404" spans="1:44" ht="15.75" customHeight="1">
      <c r="A404" s="27"/>
      <c r="B404" s="27"/>
      <c r="C404" s="135"/>
      <c r="D404" s="27"/>
      <c r="E404" s="27"/>
      <c r="F404" s="135"/>
      <c r="G404" s="27"/>
      <c r="H404" s="136"/>
      <c r="I404" s="136"/>
      <c r="J404" s="136"/>
      <c r="K404" s="136"/>
      <c r="L404" s="136"/>
      <c r="M404" s="136"/>
      <c r="N404" s="136"/>
      <c r="O404" s="136"/>
      <c r="P404" s="136"/>
      <c r="Q404" s="27"/>
      <c r="R404" s="136"/>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row>
    <row r="405" spans="1:44" ht="15.75" customHeight="1">
      <c r="A405" s="27"/>
      <c r="B405" s="27"/>
      <c r="C405" s="135"/>
      <c r="D405" s="27"/>
      <c r="E405" s="27"/>
      <c r="F405" s="135"/>
      <c r="G405" s="27"/>
      <c r="H405" s="136"/>
      <c r="I405" s="136"/>
      <c r="J405" s="136"/>
      <c r="K405" s="136"/>
      <c r="L405" s="136"/>
      <c r="M405" s="136"/>
      <c r="N405" s="136"/>
      <c r="O405" s="136"/>
      <c r="P405" s="136"/>
      <c r="Q405" s="27"/>
      <c r="R405" s="136"/>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row>
    <row r="406" spans="1:44" ht="15.75" customHeight="1">
      <c r="A406" s="27"/>
      <c r="B406" s="27"/>
      <c r="C406" s="135"/>
      <c r="D406" s="27"/>
      <c r="E406" s="27"/>
      <c r="F406" s="135"/>
      <c r="G406" s="27"/>
      <c r="H406" s="136"/>
      <c r="I406" s="136"/>
      <c r="J406" s="136"/>
      <c r="K406" s="136"/>
      <c r="L406" s="136"/>
      <c r="M406" s="136"/>
      <c r="N406" s="136"/>
      <c r="O406" s="136"/>
      <c r="P406" s="136"/>
      <c r="Q406" s="27"/>
      <c r="R406" s="136"/>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row>
    <row r="407" spans="1:44" ht="15.75" customHeight="1">
      <c r="A407" s="27"/>
      <c r="B407" s="27"/>
      <c r="C407" s="135"/>
      <c r="D407" s="27"/>
      <c r="E407" s="27"/>
      <c r="F407" s="135"/>
      <c r="G407" s="27"/>
      <c r="H407" s="136"/>
      <c r="I407" s="136"/>
      <c r="J407" s="136"/>
      <c r="K407" s="136"/>
      <c r="L407" s="136"/>
      <c r="M407" s="136"/>
      <c r="N407" s="136"/>
      <c r="O407" s="136"/>
      <c r="P407" s="136"/>
      <c r="Q407" s="27"/>
      <c r="R407" s="136"/>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row>
    <row r="408" spans="1:44" ht="15.75" customHeight="1">
      <c r="A408" s="27"/>
      <c r="B408" s="27"/>
      <c r="C408" s="135"/>
      <c r="D408" s="27"/>
      <c r="E408" s="27"/>
      <c r="F408" s="135"/>
      <c r="G408" s="27"/>
      <c r="H408" s="136"/>
      <c r="I408" s="136"/>
      <c r="J408" s="136"/>
      <c r="K408" s="136"/>
      <c r="L408" s="136"/>
      <c r="M408" s="136"/>
      <c r="N408" s="136"/>
      <c r="O408" s="136"/>
      <c r="P408" s="136"/>
      <c r="Q408" s="27"/>
      <c r="R408" s="136"/>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row>
    <row r="409" spans="1:44" ht="15.75" customHeight="1">
      <c r="A409" s="27"/>
      <c r="B409" s="27"/>
      <c r="C409" s="135"/>
      <c r="D409" s="27"/>
      <c r="E409" s="27"/>
      <c r="F409" s="135"/>
      <c r="G409" s="27"/>
      <c r="H409" s="136"/>
      <c r="I409" s="136"/>
      <c r="J409" s="136"/>
      <c r="K409" s="136"/>
      <c r="L409" s="136"/>
      <c r="M409" s="136"/>
      <c r="N409" s="136"/>
      <c r="O409" s="136"/>
      <c r="P409" s="136"/>
      <c r="Q409" s="27"/>
      <c r="R409" s="136"/>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row>
    <row r="410" spans="1:44" ht="15.75" customHeight="1">
      <c r="A410" s="27"/>
      <c r="B410" s="27"/>
      <c r="C410" s="135"/>
      <c r="D410" s="27"/>
      <c r="E410" s="27"/>
      <c r="F410" s="135"/>
      <c r="G410" s="27"/>
      <c r="H410" s="136"/>
      <c r="I410" s="136"/>
      <c r="J410" s="136"/>
      <c r="K410" s="136"/>
      <c r="L410" s="136"/>
      <c r="M410" s="136"/>
      <c r="N410" s="136"/>
      <c r="O410" s="136"/>
      <c r="P410" s="136"/>
      <c r="Q410" s="27"/>
      <c r="R410" s="136"/>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row>
    <row r="411" spans="1:44" ht="15.75" customHeight="1">
      <c r="A411" s="27"/>
      <c r="B411" s="27"/>
      <c r="C411" s="135"/>
      <c r="D411" s="27"/>
      <c r="E411" s="27"/>
      <c r="F411" s="135"/>
      <c r="G411" s="27"/>
      <c r="H411" s="136"/>
      <c r="I411" s="136"/>
      <c r="J411" s="136"/>
      <c r="K411" s="136"/>
      <c r="L411" s="136"/>
      <c r="M411" s="136"/>
      <c r="N411" s="136"/>
      <c r="O411" s="136"/>
      <c r="P411" s="136"/>
      <c r="Q411" s="27"/>
      <c r="R411" s="136"/>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row>
    <row r="412" spans="1:44" ht="15.75" customHeight="1">
      <c r="A412" s="27"/>
      <c r="B412" s="27"/>
      <c r="C412" s="135"/>
      <c r="D412" s="27"/>
      <c r="E412" s="27"/>
      <c r="F412" s="135"/>
      <c r="G412" s="27"/>
      <c r="H412" s="136"/>
      <c r="I412" s="136"/>
      <c r="J412" s="136"/>
      <c r="K412" s="136"/>
      <c r="L412" s="136"/>
      <c r="M412" s="136"/>
      <c r="N412" s="136"/>
      <c r="O412" s="136"/>
      <c r="P412" s="136"/>
      <c r="Q412" s="27"/>
      <c r="R412" s="136"/>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row>
    <row r="413" spans="1:44" ht="15.75" customHeight="1">
      <c r="A413" s="27"/>
      <c r="B413" s="27"/>
      <c r="C413" s="135"/>
      <c r="D413" s="27"/>
      <c r="E413" s="27"/>
      <c r="F413" s="135"/>
      <c r="G413" s="27"/>
      <c r="H413" s="136"/>
      <c r="I413" s="136"/>
      <c r="J413" s="136"/>
      <c r="K413" s="136"/>
      <c r="L413" s="136"/>
      <c r="M413" s="136"/>
      <c r="N413" s="136"/>
      <c r="O413" s="136"/>
      <c r="P413" s="136"/>
      <c r="Q413" s="27"/>
      <c r="R413" s="136"/>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row>
    <row r="414" spans="1:44" ht="15.75" customHeight="1">
      <c r="A414" s="27"/>
      <c r="B414" s="27"/>
      <c r="C414" s="135"/>
      <c r="D414" s="27"/>
      <c r="E414" s="27"/>
      <c r="F414" s="135"/>
      <c r="G414" s="27"/>
      <c r="H414" s="136"/>
      <c r="I414" s="136"/>
      <c r="J414" s="136"/>
      <c r="K414" s="136"/>
      <c r="L414" s="136"/>
      <c r="M414" s="136"/>
      <c r="N414" s="136"/>
      <c r="O414" s="136"/>
      <c r="P414" s="136"/>
      <c r="Q414" s="27"/>
      <c r="R414" s="136"/>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row>
    <row r="415" spans="1:44" ht="15.75" customHeight="1">
      <c r="A415" s="27"/>
      <c r="B415" s="27"/>
      <c r="C415" s="135"/>
      <c r="D415" s="27"/>
      <c r="E415" s="27"/>
      <c r="F415" s="135"/>
      <c r="G415" s="27"/>
      <c r="H415" s="136"/>
      <c r="I415" s="136"/>
      <c r="J415" s="136"/>
      <c r="K415" s="136"/>
      <c r="L415" s="136"/>
      <c r="M415" s="136"/>
      <c r="N415" s="136"/>
      <c r="O415" s="136"/>
      <c r="P415" s="136"/>
      <c r="Q415" s="27"/>
      <c r="R415" s="136"/>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row>
    <row r="416" spans="1:44" ht="15.75" customHeight="1">
      <c r="A416" s="27"/>
      <c r="B416" s="27"/>
      <c r="C416" s="135"/>
      <c r="D416" s="27"/>
      <c r="E416" s="27"/>
      <c r="F416" s="135"/>
      <c r="G416" s="27"/>
      <c r="H416" s="136"/>
      <c r="I416" s="136"/>
      <c r="J416" s="136"/>
      <c r="K416" s="136"/>
      <c r="L416" s="136"/>
      <c r="M416" s="136"/>
      <c r="N416" s="136"/>
      <c r="O416" s="136"/>
      <c r="P416" s="136"/>
      <c r="Q416" s="27"/>
      <c r="R416" s="136"/>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row>
    <row r="417" spans="1:44" ht="15.75" customHeight="1">
      <c r="A417" s="27"/>
      <c r="B417" s="27"/>
      <c r="C417" s="135"/>
      <c r="D417" s="27"/>
      <c r="E417" s="27"/>
      <c r="F417" s="135"/>
      <c r="G417" s="27"/>
      <c r="H417" s="136"/>
      <c r="I417" s="136"/>
      <c r="J417" s="136"/>
      <c r="K417" s="136"/>
      <c r="L417" s="136"/>
      <c r="M417" s="136"/>
      <c r="N417" s="136"/>
      <c r="O417" s="136"/>
      <c r="P417" s="136"/>
      <c r="Q417" s="27"/>
      <c r="R417" s="136"/>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row>
    <row r="418" spans="1:44" ht="15.75" customHeight="1">
      <c r="A418" s="27"/>
      <c r="B418" s="27"/>
      <c r="C418" s="135"/>
      <c r="D418" s="27"/>
      <c r="E418" s="27"/>
      <c r="F418" s="135"/>
      <c r="G418" s="27"/>
      <c r="H418" s="136"/>
      <c r="I418" s="136"/>
      <c r="J418" s="136"/>
      <c r="K418" s="136"/>
      <c r="L418" s="136"/>
      <c r="M418" s="136"/>
      <c r="N418" s="136"/>
      <c r="O418" s="136"/>
      <c r="P418" s="136"/>
      <c r="Q418" s="27"/>
      <c r="R418" s="136"/>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row>
    <row r="419" spans="1:44" ht="15.75" customHeight="1">
      <c r="A419" s="27"/>
      <c r="B419" s="27"/>
      <c r="C419" s="135"/>
      <c r="D419" s="27"/>
      <c r="E419" s="27"/>
      <c r="F419" s="135"/>
      <c r="G419" s="27"/>
      <c r="H419" s="136"/>
      <c r="I419" s="136"/>
      <c r="J419" s="136"/>
      <c r="K419" s="136"/>
      <c r="L419" s="136"/>
      <c r="M419" s="136"/>
      <c r="N419" s="136"/>
      <c r="O419" s="136"/>
      <c r="P419" s="136"/>
      <c r="Q419" s="27"/>
      <c r="R419" s="136"/>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row>
    <row r="420" spans="1:44" ht="15.75" customHeight="1">
      <c r="A420" s="27"/>
      <c r="B420" s="27"/>
      <c r="C420" s="135"/>
      <c r="D420" s="27"/>
      <c r="E420" s="27"/>
      <c r="F420" s="135"/>
      <c r="G420" s="27"/>
      <c r="H420" s="136"/>
      <c r="I420" s="136"/>
      <c r="J420" s="136"/>
      <c r="K420" s="136"/>
      <c r="L420" s="136"/>
      <c r="M420" s="136"/>
      <c r="N420" s="136"/>
      <c r="O420" s="136"/>
      <c r="P420" s="136"/>
      <c r="Q420" s="27"/>
      <c r="R420" s="136"/>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row>
    <row r="421" spans="1:44" ht="15.75" customHeight="1">
      <c r="A421" s="27"/>
      <c r="B421" s="27"/>
      <c r="C421" s="135"/>
      <c r="D421" s="27"/>
      <c r="E421" s="27"/>
      <c r="F421" s="135"/>
      <c r="G421" s="27"/>
      <c r="H421" s="136"/>
      <c r="I421" s="136"/>
      <c r="J421" s="136"/>
      <c r="K421" s="136"/>
      <c r="L421" s="136"/>
      <c r="M421" s="136"/>
      <c r="N421" s="136"/>
      <c r="O421" s="136"/>
      <c r="P421" s="136"/>
      <c r="Q421" s="27"/>
      <c r="R421" s="136"/>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row>
    <row r="422" spans="1:44" ht="15.75" customHeight="1">
      <c r="A422" s="27"/>
      <c r="B422" s="27"/>
      <c r="C422" s="135"/>
      <c r="D422" s="27"/>
      <c r="E422" s="27"/>
      <c r="F422" s="135"/>
      <c r="G422" s="27"/>
      <c r="H422" s="136"/>
      <c r="I422" s="136"/>
      <c r="J422" s="136"/>
      <c r="K422" s="136"/>
      <c r="L422" s="136"/>
      <c r="M422" s="136"/>
      <c r="N422" s="136"/>
      <c r="O422" s="136"/>
      <c r="P422" s="136"/>
      <c r="Q422" s="27"/>
      <c r="R422" s="136"/>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row>
    <row r="423" spans="1:44" ht="15.75" customHeight="1">
      <c r="A423" s="27"/>
      <c r="B423" s="27"/>
      <c r="C423" s="135"/>
      <c r="D423" s="27"/>
      <c r="E423" s="27"/>
      <c r="F423" s="135"/>
      <c r="G423" s="27"/>
      <c r="H423" s="136"/>
      <c r="I423" s="136"/>
      <c r="J423" s="136"/>
      <c r="K423" s="136"/>
      <c r="L423" s="136"/>
      <c r="M423" s="136"/>
      <c r="N423" s="136"/>
      <c r="O423" s="136"/>
      <c r="P423" s="136"/>
      <c r="Q423" s="27"/>
      <c r="R423" s="136"/>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row>
    <row r="424" spans="1:44" ht="15.75" customHeight="1">
      <c r="A424" s="27"/>
      <c r="B424" s="27"/>
      <c r="C424" s="135"/>
      <c r="D424" s="27"/>
      <c r="E424" s="27"/>
      <c r="F424" s="135"/>
      <c r="G424" s="27"/>
      <c r="H424" s="136"/>
      <c r="I424" s="136"/>
      <c r="J424" s="136"/>
      <c r="K424" s="136"/>
      <c r="L424" s="136"/>
      <c r="M424" s="136"/>
      <c r="N424" s="136"/>
      <c r="O424" s="136"/>
      <c r="P424" s="136"/>
      <c r="Q424" s="27"/>
      <c r="R424" s="136"/>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row>
    <row r="425" spans="1:44" ht="15.75" customHeight="1">
      <c r="A425" s="27"/>
      <c r="B425" s="27"/>
      <c r="C425" s="135"/>
      <c r="D425" s="27"/>
      <c r="E425" s="27"/>
      <c r="F425" s="135"/>
      <c r="G425" s="27"/>
      <c r="H425" s="136"/>
      <c r="I425" s="136"/>
      <c r="J425" s="136"/>
      <c r="K425" s="136"/>
      <c r="L425" s="136"/>
      <c r="M425" s="136"/>
      <c r="N425" s="136"/>
      <c r="O425" s="136"/>
      <c r="P425" s="136"/>
      <c r="Q425" s="27"/>
      <c r="R425" s="136"/>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row>
    <row r="426" spans="1:44" ht="15.75" customHeight="1">
      <c r="A426" s="27"/>
      <c r="B426" s="27"/>
      <c r="C426" s="135"/>
      <c r="D426" s="27"/>
      <c r="E426" s="27"/>
      <c r="F426" s="135"/>
      <c r="G426" s="27"/>
      <c r="H426" s="136"/>
      <c r="I426" s="136"/>
      <c r="J426" s="136"/>
      <c r="K426" s="136"/>
      <c r="L426" s="136"/>
      <c r="M426" s="136"/>
      <c r="N426" s="136"/>
      <c r="O426" s="136"/>
      <c r="P426" s="136"/>
      <c r="Q426" s="27"/>
      <c r="R426" s="136"/>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row>
    <row r="427" spans="1:44" ht="15.75" customHeight="1">
      <c r="A427" s="27"/>
      <c r="B427" s="27"/>
      <c r="C427" s="135"/>
      <c r="D427" s="27"/>
      <c r="E427" s="27"/>
      <c r="F427" s="135"/>
      <c r="G427" s="27"/>
      <c r="H427" s="136"/>
      <c r="I427" s="136"/>
      <c r="J427" s="136"/>
      <c r="K427" s="136"/>
      <c r="L427" s="136"/>
      <c r="M427" s="136"/>
      <c r="N427" s="136"/>
      <c r="O427" s="136"/>
      <c r="P427" s="136"/>
      <c r="Q427" s="27"/>
      <c r="R427" s="136"/>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row>
    <row r="428" spans="1:44" ht="15.75" customHeight="1">
      <c r="A428" s="27"/>
      <c r="B428" s="27"/>
      <c r="C428" s="135"/>
      <c r="D428" s="27"/>
      <c r="E428" s="27"/>
      <c r="F428" s="135"/>
      <c r="G428" s="27"/>
      <c r="H428" s="136"/>
      <c r="I428" s="136"/>
      <c r="J428" s="136"/>
      <c r="K428" s="136"/>
      <c r="L428" s="136"/>
      <c r="M428" s="136"/>
      <c r="N428" s="136"/>
      <c r="O428" s="136"/>
      <c r="P428" s="136"/>
      <c r="Q428" s="27"/>
      <c r="R428" s="136"/>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row>
    <row r="429" spans="1:44" ht="15.75" customHeight="1">
      <c r="A429" s="27"/>
      <c r="B429" s="27"/>
      <c r="C429" s="135"/>
      <c r="D429" s="27"/>
      <c r="E429" s="27"/>
      <c r="F429" s="135"/>
      <c r="G429" s="27"/>
      <c r="H429" s="136"/>
      <c r="I429" s="136"/>
      <c r="J429" s="136"/>
      <c r="K429" s="136"/>
      <c r="L429" s="136"/>
      <c r="M429" s="136"/>
      <c r="N429" s="136"/>
      <c r="O429" s="136"/>
      <c r="P429" s="136"/>
      <c r="Q429" s="27"/>
      <c r="R429" s="136"/>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row>
    <row r="430" spans="1:44" ht="15.75" customHeight="1">
      <c r="A430" s="27"/>
      <c r="B430" s="27"/>
      <c r="C430" s="135"/>
      <c r="D430" s="27"/>
      <c r="E430" s="27"/>
      <c r="F430" s="135"/>
      <c r="G430" s="27"/>
      <c r="H430" s="136"/>
      <c r="I430" s="136"/>
      <c r="J430" s="136"/>
      <c r="K430" s="136"/>
      <c r="L430" s="136"/>
      <c r="M430" s="136"/>
      <c r="N430" s="136"/>
      <c r="O430" s="136"/>
      <c r="P430" s="136"/>
      <c r="Q430" s="27"/>
      <c r="R430" s="136"/>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row>
    <row r="431" spans="1:44" ht="15.75" customHeight="1">
      <c r="A431" s="27"/>
      <c r="B431" s="27"/>
      <c r="C431" s="135"/>
      <c r="D431" s="27"/>
      <c r="E431" s="27"/>
      <c r="F431" s="135"/>
      <c r="G431" s="27"/>
      <c r="H431" s="136"/>
      <c r="I431" s="136"/>
      <c r="J431" s="136"/>
      <c r="K431" s="136"/>
      <c r="L431" s="136"/>
      <c r="M431" s="136"/>
      <c r="N431" s="136"/>
      <c r="O431" s="136"/>
      <c r="P431" s="136"/>
      <c r="Q431" s="27"/>
      <c r="R431" s="136"/>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row>
    <row r="432" spans="1:44" ht="15.75" customHeight="1">
      <c r="A432" s="27"/>
      <c r="B432" s="27"/>
      <c r="C432" s="135"/>
      <c r="D432" s="27"/>
      <c r="E432" s="27"/>
      <c r="F432" s="135"/>
      <c r="G432" s="27"/>
      <c r="H432" s="136"/>
      <c r="I432" s="136"/>
      <c r="J432" s="136"/>
      <c r="K432" s="136"/>
      <c r="L432" s="136"/>
      <c r="M432" s="136"/>
      <c r="N432" s="136"/>
      <c r="O432" s="136"/>
      <c r="P432" s="136"/>
      <c r="Q432" s="27"/>
      <c r="R432" s="136"/>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row>
    <row r="433" spans="1:44" ht="15.75" customHeight="1">
      <c r="A433" s="27"/>
      <c r="B433" s="27"/>
      <c r="C433" s="135"/>
      <c r="D433" s="27"/>
      <c r="E433" s="27"/>
      <c r="F433" s="135"/>
      <c r="G433" s="27"/>
      <c r="H433" s="136"/>
      <c r="I433" s="136"/>
      <c r="J433" s="136"/>
      <c r="K433" s="136"/>
      <c r="L433" s="136"/>
      <c r="M433" s="136"/>
      <c r="N433" s="136"/>
      <c r="O433" s="136"/>
      <c r="P433" s="136"/>
      <c r="Q433" s="27"/>
      <c r="R433" s="136"/>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row>
    <row r="434" spans="1:44" ht="15.75" customHeight="1">
      <c r="A434" s="27"/>
      <c r="B434" s="27"/>
      <c r="C434" s="135"/>
      <c r="D434" s="27"/>
      <c r="E434" s="27"/>
      <c r="F434" s="135"/>
      <c r="G434" s="27"/>
      <c r="H434" s="136"/>
      <c r="I434" s="136"/>
      <c r="J434" s="136"/>
      <c r="K434" s="136"/>
      <c r="L434" s="136"/>
      <c r="M434" s="136"/>
      <c r="N434" s="136"/>
      <c r="O434" s="136"/>
      <c r="P434" s="136"/>
      <c r="Q434" s="27"/>
      <c r="R434" s="136"/>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row>
    <row r="435" spans="1:44" ht="15.75" customHeight="1">
      <c r="A435" s="27"/>
      <c r="B435" s="27"/>
      <c r="C435" s="135"/>
      <c r="D435" s="27"/>
      <c r="E435" s="27"/>
      <c r="F435" s="135"/>
      <c r="G435" s="27"/>
      <c r="H435" s="136"/>
      <c r="I435" s="136"/>
      <c r="J435" s="136"/>
      <c r="K435" s="136"/>
      <c r="L435" s="136"/>
      <c r="M435" s="136"/>
      <c r="N435" s="136"/>
      <c r="O435" s="136"/>
      <c r="P435" s="136"/>
      <c r="Q435" s="27"/>
      <c r="R435" s="136"/>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row>
    <row r="436" spans="1:44" ht="15.75" customHeight="1">
      <c r="A436" s="27"/>
      <c r="B436" s="27"/>
      <c r="C436" s="135"/>
      <c r="D436" s="27"/>
      <c r="E436" s="27"/>
      <c r="F436" s="135"/>
      <c r="G436" s="27"/>
      <c r="H436" s="136"/>
      <c r="I436" s="136"/>
      <c r="J436" s="136"/>
      <c r="K436" s="136"/>
      <c r="L436" s="136"/>
      <c r="M436" s="136"/>
      <c r="N436" s="136"/>
      <c r="O436" s="136"/>
      <c r="P436" s="136"/>
      <c r="Q436" s="27"/>
      <c r="R436" s="136"/>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row>
    <row r="437" spans="1:44" ht="15.75" customHeight="1">
      <c r="A437" s="27"/>
      <c r="B437" s="27"/>
      <c r="C437" s="135"/>
      <c r="D437" s="27"/>
      <c r="E437" s="27"/>
      <c r="F437" s="135"/>
      <c r="G437" s="27"/>
      <c r="H437" s="136"/>
      <c r="I437" s="136"/>
      <c r="J437" s="136"/>
      <c r="K437" s="136"/>
      <c r="L437" s="136"/>
      <c r="M437" s="136"/>
      <c r="N437" s="136"/>
      <c r="O437" s="136"/>
      <c r="P437" s="136"/>
      <c r="Q437" s="27"/>
      <c r="R437" s="136"/>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row>
    <row r="438" spans="1:44" ht="15.75" customHeight="1">
      <c r="A438" s="27"/>
      <c r="B438" s="27"/>
      <c r="C438" s="135"/>
      <c r="D438" s="27"/>
      <c r="E438" s="27"/>
      <c r="F438" s="135"/>
      <c r="G438" s="27"/>
      <c r="H438" s="136"/>
      <c r="I438" s="136"/>
      <c r="J438" s="136"/>
      <c r="K438" s="136"/>
      <c r="L438" s="136"/>
      <c r="M438" s="136"/>
      <c r="N438" s="136"/>
      <c r="O438" s="136"/>
      <c r="P438" s="136"/>
      <c r="Q438" s="27"/>
      <c r="R438" s="136"/>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row>
    <row r="439" spans="1:44" ht="15.75" customHeight="1">
      <c r="A439" s="27"/>
      <c r="B439" s="27"/>
      <c r="C439" s="135"/>
      <c r="D439" s="27"/>
      <c r="E439" s="27"/>
      <c r="F439" s="135"/>
      <c r="G439" s="27"/>
      <c r="H439" s="136"/>
      <c r="I439" s="136"/>
      <c r="J439" s="136"/>
      <c r="K439" s="136"/>
      <c r="L439" s="136"/>
      <c r="M439" s="136"/>
      <c r="N439" s="136"/>
      <c r="O439" s="136"/>
      <c r="P439" s="136"/>
      <c r="Q439" s="27"/>
      <c r="R439" s="136"/>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row>
    <row r="440" spans="1:44" ht="15.75" customHeight="1">
      <c r="A440" s="27"/>
      <c r="B440" s="27"/>
      <c r="C440" s="135"/>
      <c r="D440" s="27"/>
      <c r="E440" s="27"/>
      <c r="F440" s="135"/>
      <c r="G440" s="27"/>
      <c r="H440" s="136"/>
      <c r="I440" s="136"/>
      <c r="J440" s="136"/>
      <c r="K440" s="136"/>
      <c r="L440" s="136"/>
      <c r="M440" s="136"/>
      <c r="N440" s="136"/>
      <c r="O440" s="136"/>
      <c r="P440" s="136"/>
      <c r="Q440" s="27"/>
      <c r="R440" s="136"/>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row>
    <row r="441" spans="1:44" ht="15.75" customHeight="1">
      <c r="A441" s="27"/>
      <c r="B441" s="27"/>
      <c r="C441" s="135"/>
      <c r="D441" s="27"/>
      <c r="E441" s="27"/>
      <c r="F441" s="135"/>
      <c r="G441" s="27"/>
      <c r="H441" s="136"/>
      <c r="I441" s="136"/>
      <c r="J441" s="136"/>
      <c r="K441" s="136"/>
      <c r="L441" s="136"/>
      <c r="M441" s="136"/>
      <c r="N441" s="136"/>
      <c r="O441" s="136"/>
      <c r="P441" s="136"/>
      <c r="Q441" s="27"/>
      <c r="R441" s="136"/>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row>
    <row r="442" spans="1:44" ht="15.75" customHeight="1">
      <c r="A442" s="27"/>
      <c r="B442" s="27"/>
      <c r="C442" s="135"/>
      <c r="D442" s="27"/>
      <c r="E442" s="27"/>
      <c r="F442" s="135"/>
      <c r="G442" s="27"/>
      <c r="H442" s="136"/>
      <c r="I442" s="136"/>
      <c r="J442" s="136"/>
      <c r="K442" s="136"/>
      <c r="L442" s="136"/>
      <c r="M442" s="136"/>
      <c r="N442" s="136"/>
      <c r="O442" s="136"/>
      <c r="P442" s="136"/>
      <c r="Q442" s="27"/>
      <c r="R442" s="136"/>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row>
    <row r="443" spans="1:44" ht="15.75" customHeight="1">
      <c r="A443" s="27"/>
      <c r="B443" s="27"/>
      <c r="C443" s="135"/>
      <c r="D443" s="27"/>
      <c r="E443" s="27"/>
      <c r="F443" s="135"/>
      <c r="G443" s="27"/>
      <c r="H443" s="136"/>
      <c r="I443" s="136"/>
      <c r="J443" s="136"/>
      <c r="K443" s="136"/>
      <c r="L443" s="136"/>
      <c r="M443" s="136"/>
      <c r="N443" s="136"/>
      <c r="O443" s="136"/>
      <c r="P443" s="136"/>
      <c r="Q443" s="27"/>
      <c r="R443" s="136"/>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row>
    <row r="444" spans="1:44" ht="15.75" customHeight="1">
      <c r="A444" s="27"/>
      <c r="B444" s="27"/>
      <c r="C444" s="135"/>
      <c r="D444" s="27"/>
      <c r="E444" s="27"/>
      <c r="F444" s="135"/>
      <c r="G444" s="27"/>
      <c r="H444" s="136"/>
      <c r="I444" s="136"/>
      <c r="J444" s="136"/>
      <c r="K444" s="136"/>
      <c r="L444" s="136"/>
      <c r="M444" s="136"/>
      <c r="N444" s="136"/>
      <c r="O444" s="136"/>
      <c r="P444" s="136"/>
      <c r="Q444" s="27"/>
      <c r="R444" s="136"/>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row>
    <row r="445" spans="1:44" ht="15.75" customHeight="1">
      <c r="A445" s="27"/>
      <c r="B445" s="27"/>
      <c r="C445" s="135"/>
      <c r="D445" s="27"/>
      <c r="E445" s="27"/>
      <c r="F445" s="135"/>
      <c r="G445" s="27"/>
      <c r="H445" s="136"/>
      <c r="I445" s="136"/>
      <c r="J445" s="136"/>
      <c r="K445" s="136"/>
      <c r="L445" s="136"/>
      <c r="M445" s="136"/>
      <c r="N445" s="136"/>
      <c r="O445" s="136"/>
      <c r="P445" s="136"/>
      <c r="Q445" s="27"/>
      <c r="R445" s="136"/>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row>
    <row r="446" spans="1:44" ht="15.75" customHeight="1">
      <c r="A446" s="27"/>
      <c r="B446" s="27"/>
      <c r="C446" s="135"/>
      <c r="D446" s="27"/>
      <c r="E446" s="27"/>
      <c r="F446" s="135"/>
      <c r="G446" s="27"/>
      <c r="H446" s="136"/>
      <c r="I446" s="136"/>
      <c r="J446" s="136"/>
      <c r="K446" s="136"/>
      <c r="L446" s="136"/>
      <c r="M446" s="136"/>
      <c r="N446" s="136"/>
      <c r="O446" s="136"/>
      <c r="P446" s="136"/>
      <c r="Q446" s="27"/>
      <c r="R446" s="136"/>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row>
    <row r="447" spans="1:44" ht="15.75" customHeight="1">
      <c r="A447" s="27"/>
      <c r="B447" s="27"/>
      <c r="C447" s="135"/>
      <c r="D447" s="27"/>
      <c r="E447" s="27"/>
      <c r="F447" s="135"/>
      <c r="G447" s="27"/>
      <c r="H447" s="136"/>
      <c r="I447" s="136"/>
      <c r="J447" s="136"/>
      <c r="K447" s="136"/>
      <c r="L447" s="136"/>
      <c r="M447" s="136"/>
      <c r="N447" s="136"/>
      <c r="O447" s="136"/>
      <c r="P447" s="136"/>
      <c r="Q447" s="27"/>
      <c r="R447" s="136"/>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row>
    <row r="448" spans="1:44" ht="15.75" customHeight="1">
      <c r="A448" s="27"/>
      <c r="B448" s="27"/>
      <c r="C448" s="135"/>
      <c r="D448" s="27"/>
      <c r="E448" s="27"/>
      <c r="F448" s="135"/>
      <c r="G448" s="27"/>
      <c r="H448" s="136"/>
      <c r="I448" s="136"/>
      <c r="J448" s="136"/>
      <c r="K448" s="136"/>
      <c r="L448" s="136"/>
      <c r="M448" s="136"/>
      <c r="N448" s="136"/>
      <c r="O448" s="136"/>
      <c r="P448" s="136"/>
      <c r="Q448" s="27"/>
      <c r="R448" s="136"/>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row>
    <row r="449" spans="1:44" ht="15.75" customHeight="1">
      <c r="A449" s="27"/>
      <c r="B449" s="27"/>
      <c r="C449" s="135"/>
      <c r="D449" s="27"/>
      <c r="E449" s="27"/>
      <c r="F449" s="135"/>
      <c r="G449" s="27"/>
      <c r="H449" s="136"/>
      <c r="I449" s="136"/>
      <c r="J449" s="136"/>
      <c r="K449" s="136"/>
      <c r="L449" s="136"/>
      <c r="M449" s="136"/>
      <c r="N449" s="136"/>
      <c r="O449" s="136"/>
      <c r="P449" s="136"/>
      <c r="Q449" s="27"/>
      <c r="R449" s="136"/>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row>
    <row r="450" spans="1:44" ht="15.75" customHeight="1">
      <c r="A450" s="27"/>
      <c r="B450" s="27"/>
      <c r="C450" s="135"/>
      <c r="D450" s="27"/>
      <c r="E450" s="27"/>
      <c r="F450" s="135"/>
      <c r="G450" s="27"/>
      <c r="H450" s="136"/>
      <c r="I450" s="136"/>
      <c r="J450" s="136"/>
      <c r="K450" s="136"/>
      <c r="L450" s="136"/>
      <c r="M450" s="136"/>
      <c r="N450" s="136"/>
      <c r="O450" s="136"/>
      <c r="P450" s="136"/>
      <c r="Q450" s="27"/>
      <c r="R450" s="136"/>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row>
    <row r="451" spans="1:44" ht="15.75" customHeight="1">
      <c r="A451" s="27"/>
      <c r="B451" s="27"/>
      <c r="C451" s="135"/>
      <c r="D451" s="27"/>
      <c r="E451" s="27"/>
      <c r="F451" s="135"/>
      <c r="G451" s="27"/>
      <c r="H451" s="136"/>
      <c r="I451" s="136"/>
      <c r="J451" s="136"/>
      <c r="K451" s="136"/>
      <c r="L451" s="136"/>
      <c r="M451" s="136"/>
      <c r="N451" s="136"/>
      <c r="O451" s="136"/>
      <c r="P451" s="136"/>
      <c r="Q451" s="27"/>
      <c r="R451" s="136"/>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row>
    <row r="452" spans="1:44" ht="15.75" customHeight="1">
      <c r="A452" s="27"/>
      <c r="B452" s="27"/>
      <c r="C452" s="135"/>
      <c r="D452" s="27"/>
      <c r="E452" s="27"/>
      <c r="F452" s="135"/>
      <c r="G452" s="27"/>
      <c r="H452" s="136"/>
      <c r="I452" s="136"/>
      <c r="J452" s="136"/>
      <c r="K452" s="136"/>
      <c r="L452" s="136"/>
      <c r="M452" s="136"/>
      <c r="N452" s="136"/>
      <c r="O452" s="136"/>
      <c r="P452" s="136"/>
      <c r="Q452" s="27"/>
      <c r="R452" s="136"/>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row>
    <row r="453" spans="1:44" ht="15.75" customHeight="1">
      <c r="A453" s="27"/>
      <c r="B453" s="27"/>
      <c r="C453" s="135"/>
      <c r="D453" s="27"/>
      <c r="E453" s="27"/>
      <c r="F453" s="135"/>
      <c r="G453" s="27"/>
      <c r="H453" s="136"/>
      <c r="I453" s="136"/>
      <c r="J453" s="136"/>
      <c r="K453" s="136"/>
      <c r="L453" s="136"/>
      <c r="M453" s="136"/>
      <c r="N453" s="136"/>
      <c r="O453" s="136"/>
      <c r="P453" s="136"/>
      <c r="Q453" s="27"/>
      <c r="R453" s="136"/>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row>
    <row r="454" spans="1:44" ht="15.75" customHeight="1">
      <c r="A454" s="27"/>
      <c r="B454" s="27"/>
      <c r="C454" s="135"/>
      <c r="D454" s="27"/>
      <c r="E454" s="27"/>
      <c r="F454" s="135"/>
      <c r="G454" s="27"/>
      <c r="H454" s="136"/>
      <c r="I454" s="136"/>
      <c r="J454" s="136"/>
      <c r="K454" s="136"/>
      <c r="L454" s="136"/>
      <c r="M454" s="136"/>
      <c r="N454" s="136"/>
      <c r="O454" s="136"/>
      <c r="P454" s="136"/>
      <c r="Q454" s="27"/>
      <c r="R454" s="136"/>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row>
    <row r="455" spans="1:44" ht="15.75" customHeight="1">
      <c r="A455" s="27"/>
      <c r="B455" s="27"/>
      <c r="C455" s="135"/>
      <c r="D455" s="27"/>
      <c r="E455" s="27"/>
      <c r="F455" s="135"/>
      <c r="G455" s="27"/>
      <c r="H455" s="136"/>
      <c r="I455" s="136"/>
      <c r="J455" s="136"/>
      <c r="K455" s="136"/>
      <c r="L455" s="136"/>
      <c r="M455" s="136"/>
      <c r="N455" s="136"/>
      <c r="O455" s="136"/>
      <c r="P455" s="136"/>
      <c r="Q455" s="27"/>
      <c r="R455" s="136"/>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row>
    <row r="456" spans="1:44" ht="15.75" customHeight="1">
      <c r="A456" s="27"/>
      <c r="B456" s="27"/>
      <c r="C456" s="135"/>
      <c r="D456" s="27"/>
      <c r="E456" s="27"/>
      <c r="F456" s="135"/>
      <c r="G456" s="27"/>
      <c r="H456" s="136"/>
      <c r="I456" s="136"/>
      <c r="J456" s="136"/>
      <c r="K456" s="136"/>
      <c r="L456" s="136"/>
      <c r="M456" s="136"/>
      <c r="N456" s="136"/>
      <c r="O456" s="136"/>
      <c r="P456" s="136"/>
      <c r="Q456" s="27"/>
      <c r="R456" s="136"/>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row>
    <row r="457" spans="1:44" ht="15.75" customHeight="1">
      <c r="A457" s="27"/>
      <c r="B457" s="27"/>
      <c r="C457" s="135"/>
      <c r="D457" s="27"/>
      <c r="E457" s="27"/>
      <c r="F457" s="135"/>
      <c r="G457" s="27"/>
      <c r="H457" s="136"/>
      <c r="I457" s="136"/>
      <c r="J457" s="136"/>
      <c r="K457" s="136"/>
      <c r="L457" s="136"/>
      <c r="M457" s="136"/>
      <c r="N457" s="136"/>
      <c r="O457" s="136"/>
      <c r="P457" s="136"/>
      <c r="Q457" s="27"/>
      <c r="R457" s="136"/>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row>
    <row r="458" spans="1:44" ht="15.75" customHeight="1">
      <c r="A458" s="27"/>
      <c r="B458" s="27"/>
      <c r="C458" s="135"/>
      <c r="D458" s="27"/>
      <c r="E458" s="27"/>
      <c r="F458" s="135"/>
      <c r="G458" s="27"/>
      <c r="H458" s="136"/>
      <c r="I458" s="136"/>
      <c r="J458" s="136"/>
      <c r="K458" s="136"/>
      <c r="L458" s="136"/>
      <c r="M458" s="136"/>
      <c r="N458" s="136"/>
      <c r="O458" s="136"/>
      <c r="P458" s="136"/>
      <c r="Q458" s="27"/>
      <c r="R458" s="136"/>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row>
    <row r="459" spans="1:44" ht="15.75" customHeight="1">
      <c r="A459" s="27"/>
      <c r="B459" s="27"/>
      <c r="C459" s="135"/>
      <c r="D459" s="27"/>
      <c r="E459" s="27"/>
      <c r="F459" s="135"/>
      <c r="G459" s="27"/>
      <c r="H459" s="136"/>
      <c r="I459" s="136"/>
      <c r="J459" s="136"/>
      <c r="K459" s="136"/>
      <c r="L459" s="136"/>
      <c r="M459" s="136"/>
      <c r="N459" s="136"/>
      <c r="O459" s="136"/>
      <c r="P459" s="136"/>
      <c r="Q459" s="27"/>
      <c r="R459" s="136"/>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row>
    <row r="460" spans="1:44" ht="15.75" customHeight="1">
      <c r="A460" s="27"/>
      <c r="B460" s="27"/>
      <c r="C460" s="135"/>
      <c r="D460" s="27"/>
      <c r="E460" s="27"/>
      <c r="F460" s="135"/>
      <c r="G460" s="27"/>
      <c r="H460" s="136"/>
      <c r="I460" s="136"/>
      <c r="J460" s="136"/>
      <c r="K460" s="136"/>
      <c r="L460" s="136"/>
      <c r="M460" s="136"/>
      <c r="N460" s="136"/>
      <c r="O460" s="136"/>
      <c r="P460" s="136"/>
      <c r="Q460" s="27"/>
      <c r="R460" s="136"/>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row>
    <row r="461" spans="1:44" ht="15.75" customHeight="1">
      <c r="A461" s="27"/>
      <c r="B461" s="27"/>
      <c r="C461" s="135"/>
      <c r="D461" s="27"/>
      <c r="E461" s="27"/>
      <c r="F461" s="135"/>
      <c r="G461" s="27"/>
      <c r="H461" s="136"/>
      <c r="I461" s="136"/>
      <c r="J461" s="136"/>
      <c r="K461" s="136"/>
      <c r="L461" s="136"/>
      <c r="M461" s="136"/>
      <c r="N461" s="136"/>
      <c r="O461" s="136"/>
      <c r="P461" s="136"/>
      <c r="Q461" s="27"/>
      <c r="R461" s="136"/>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row>
    <row r="462" spans="1:44" ht="15.75" customHeight="1">
      <c r="A462" s="27"/>
      <c r="B462" s="27"/>
      <c r="C462" s="135"/>
      <c r="D462" s="27"/>
      <c r="E462" s="27"/>
      <c r="F462" s="135"/>
      <c r="G462" s="27"/>
      <c r="H462" s="136"/>
      <c r="I462" s="136"/>
      <c r="J462" s="136"/>
      <c r="K462" s="136"/>
      <c r="L462" s="136"/>
      <c r="M462" s="136"/>
      <c r="N462" s="136"/>
      <c r="O462" s="136"/>
      <c r="P462" s="136"/>
      <c r="Q462" s="27"/>
      <c r="R462" s="136"/>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row>
    <row r="463" spans="1:44" ht="15.75" customHeight="1">
      <c r="A463" s="27"/>
      <c r="B463" s="27"/>
      <c r="C463" s="135"/>
      <c r="D463" s="27"/>
      <c r="E463" s="27"/>
      <c r="F463" s="135"/>
      <c r="G463" s="27"/>
      <c r="H463" s="136"/>
      <c r="I463" s="136"/>
      <c r="J463" s="136"/>
      <c r="K463" s="136"/>
      <c r="L463" s="136"/>
      <c r="M463" s="136"/>
      <c r="N463" s="136"/>
      <c r="O463" s="136"/>
      <c r="P463" s="136"/>
      <c r="Q463" s="27"/>
      <c r="R463" s="136"/>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row>
    <row r="464" spans="1:44" ht="15.75" customHeight="1">
      <c r="A464" s="27"/>
      <c r="B464" s="27"/>
      <c r="C464" s="135"/>
      <c r="D464" s="27"/>
      <c r="E464" s="27"/>
      <c r="F464" s="135"/>
      <c r="G464" s="27"/>
      <c r="H464" s="136"/>
      <c r="I464" s="136"/>
      <c r="J464" s="136"/>
      <c r="K464" s="136"/>
      <c r="L464" s="136"/>
      <c r="M464" s="136"/>
      <c r="N464" s="136"/>
      <c r="O464" s="136"/>
      <c r="P464" s="136"/>
      <c r="Q464" s="27"/>
      <c r="R464" s="136"/>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row>
    <row r="465" spans="1:44" ht="15.75" customHeight="1">
      <c r="A465" s="27"/>
      <c r="B465" s="27"/>
      <c r="C465" s="135"/>
      <c r="D465" s="27"/>
      <c r="E465" s="27"/>
      <c r="F465" s="135"/>
      <c r="G465" s="27"/>
      <c r="H465" s="136"/>
      <c r="I465" s="136"/>
      <c r="J465" s="136"/>
      <c r="K465" s="136"/>
      <c r="L465" s="136"/>
      <c r="M465" s="136"/>
      <c r="N465" s="136"/>
      <c r="O465" s="136"/>
      <c r="P465" s="136"/>
      <c r="Q465" s="27"/>
      <c r="R465" s="136"/>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row>
    <row r="466" spans="1:44" ht="15.75" customHeight="1">
      <c r="A466" s="27"/>
      <c r="B466" s="27"/>
      <c r="C466" s="135"/>
      <c r="D466" s="27"/>
      <c r="E466" s="27"/>
      <c r="F466" s="135"/>
      <c r="G466" s="27"/>
      <c r="H466" s="136"/>
      <c r="I466" s="136"/>
      <c r="J466" s="136"/>
      <c r="K466" s="136"/>
      <c r="L466" s="136"/>
      <c r="M466" s="136"/>
      <c r="N466" s="136"/>
      <c r="O466" s="136"/>
      <c r="P466" s="136"/>
      <c r="Q466" s="27"/>
      <c r="R466" s="136"/>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row>
    <row r="467" spans="1:44" ht="15.75" customHeight="1">
      <c r="A467" s="27"/>
      <c r="B467" s="27"/>
      <c r="C467" s="135"/>
      <c r="D467" s="27"/>
      <c r="E467" s="27"/>
      <c r="F467" s="135"/>
      <c r="G467" s="27"/>
      <c r="H467" s="136"/>
      <c r="I467" s="136"/>
      <c r="J467" s="136"/>
      <c r="K467" s="136"/>
      <c r="L467" s="136"/>
      <c r="M467" s="136"/>
      <c r="N467" s="136"/>
      <c r="O467" s="136"/>
      <c r="P467" s="136"/>
      <c r="Q467" s="27"/>
      <c r="R467" s="136"/>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row>
    <row r="468" spans="1:44" ht="15.75" customHeight="1">
      <c r="A468" s="27"/>
      <c r="B468" s="27"/>
      <c r="C468" s="135"/>
      <c r="D468" s="27"/>
      <c r="E468" s="27"/>
      <c r="F468" s="135"/>
      <c r="G468" s="27"/>
      <c r="H468" s="136"/>
      <c r="I468" s="136"/>
      <c r="J468" s="136"/>
      <c r="K468" s="136"/>
      <c r="L468" s="136"/>
      <c r="M468" s="136"/>
      <c r="N468" s="136"/>
      <c r="O468" s="136"/>
      <c r="P468" s="136"/>
      <c r="Q468" s="27"/>
      <c r="R468" s="136"/>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row>
    <row r="469" spans="1:44" ht="15.75" customHeight="1">
      <c r="A469" s="27"/>
      <c r="B469" s="27"/>
      <c r="C469" s="135"/>
      <c r="D469" s="27"/>
      <c r="E469" s="27"/>
      <c r="F469" s="135"/>
      <c r="G469" s="27"/>
      <c r="H469" s="136"/>
      <c r="I469" s="136"/>
      <c r="J469" s="136"/>
      <c r="K469" s="136"/>
      <c r="L469" s="136"/>
      <c r="M469" s="136"/>
      <c r="N469" s="136"/>
      <c r="O469" s="136"/>
      <c r="P469" s="136"/>
      <c r="Q469" s="27"/>
      <c r="R469" s="136"/>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row>
    <row r="470" spans="1:44" ht="15.75" customHeight="1">
      <c r="A470" s="27"/>
      <c r="B470" s="27"/>
      <c r="C470" s="135"/>
      <c r="D470" s="27"/>
      <c r="E470" s="27"/>
      <c r="F470" s="135"/>
      <c r="G470" s="27"/>
      <c r="H470" s="136"/>
      <c r="I470" s="136"/>
      <c r="J470" s="136"/>
      <c r="K470" s="136"/>
      <c r="L470" s="136"/>
      <c r="M470" s="136"/>
      <c r="N470" s="136"/>
      <c r="O470" s="136"/>
      <c r="P470" s="136"/>
      <c r="Q470" s="27"/>
      <c r="R470" s="136"/>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row>
    <row r="471" spans="1:44" ht="15.75" customHeight="1">
      <c r="A471" s="27"/>
      <c r="B471" s="27"/>
      <c r="C471" s="135"/>
      <c r="D471" s="27"/>
      <c r="E471" s="27"/>
      <c r="F471" s="135"/>
      <c r="G471" s="27"/>
      <c r="H471" s="136"/>
      <c r="I471" s="136"/>
      <c r="J471" s="136"/>
      <c r="K471" s="136"/>
      <c r="L471" s="136"/>
      <c r="M471" s="136"/>
      <c r="N471" s="136"/>
      <c r="O471" s="136"/>
      <c r="P471" s="136"/>
      <c r="Q471" s="27"/>
      <c r="R471" s="136"/>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row>
    <row r="472" spans="1:44" ht="15.75" customHeight="1">
      <c r="A472" s="27"/>
      <c r="B472" s="27"/>
      <c r="C472" s="135"/>
      <c r="D472" s="27"/>
      <c r="E472" s="27"/>
      <c r="F472" s="135"/>
      <c r="G472" s="27"/>
      <c r="H472" s="136"/>
      <c r="I472" s="136"/>
      <c r="J472" s="136"/>
      <c r="K472" s="136"/>
      <c r="L472" s="136"/>
      <c r="M472" s="136"/>
      <c r="N472" s="136"/>
      <c r="O472" s="136"/>
      <c r="P472" s="136"/>
      <c r="Q472" s="27"/>
      <c r="R472" s="136"/>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row>
    <row r="473" spans="1:44" ht="15.75" customHeight="1">
      <c r="A473" s="27"/>
      <c r="B473" s="27"/>
      <c r="C473" s="135"/>
      <c r="D473" s="27"/>
      <c r="E473" s="27"/>
      <c r="F473" s="135"/>
      <c r="G473" s="27"/>
      <c r="H473" s="136"/>
      <c r="I473" s="136"/>
      <c r="J473" s="136"/>
      <c r="K473" s="136"/>
      <c r="L473" s="136"/>
      <c r="M473" s="136"/>
      <c r="N473" s="136"/>
      <c r="O473" s="136"/>
      <c r="P473" s="136"/>
      <c r="Q473" s="27"/>
      <c r="R473" s="136"/>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row>
    <row r="474" spans="1:44" ht="15.75" customHeight="1">
      <c r="A474" s="27"/>
      <c r="B474" s="27"/>
      <c r="C474" s="135"/>
      <c r="D474" s="27"/>
      <c r="E474" s="27"/>
      <c r="F474" s="135"/>
      <c r="G474" s="27"/>
      <c r="H474" s="136"/>
      <c r="I474" s="136"/>
      <c r="J474" s="136"/>
      <c r="K474" s="136"/>
      <c r="L474" s="136"/>
      <c r="M474" s="136"/>
      <c r="N474" s="136"/>
      <c r="O474" s="136"/>
      <c r="P474" s="136"/>
      <c r="Q474" s="27"/>
      <c r="R474" s="136"/>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row>
    <row r="475" spans="1:44" ht="15.75" customHeight="1">
      <c r="A475" s="27"/>
      <c r="B475" s="27"/>
      <c r="C475" s="135"/>
      <c r="D475" s="27"/>
      <c r="E475" s="27"/>
      <c r="F475" s="135"/>
      <c r="G475" s="27"/>
      <c r="H475" s="136"/>
      <c r="I475" s="136"/>
      <c r="J475" s="136"/>
      <c r="K475" s="136"/>
      <c r="L475" s="136"/>
      <c r="M475" s="136"/>
      <c r="N475" s="136"/>
      <c r="O475" s="136"/>
      <c r="P475" s="136"/>
      <c r="Q475" s="27"/>
      <c r="R475" s="136"/>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row>
    <row r="476" spans="1:44" ht="15.75" customHeight="1">
      <c r="A476" s="27"/>
      <c r="B476" s="27"/>
      <c r="C476" s="135"/>
      <c r="D476" s="27"/>
      <c r="E476" s="27"/>
      <c r="F476" s="135"/>
      <c r="G476" s="27"/>
      <c r="H476" s="136"/>
      <c r="I476" s="136"/>
      <c r="J476" s="136"/>
      <c r="K476" s="136"/>
      <c r="L476" s="136"/>
      <c r="M476" s="136"/>
      <c r="N476" s="136"/>
      <c r="O476" s="136"/>
      <c r="P476" s="136"/>
      <c r="Q476" s="27"/>
      <c r="R476" s="136"/>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row>
    <row r="477" spans="1:44" ht="15.75" customHeight="1">
      <c r="A477" s="27"/>
      <c r="B477" s="27"/>
      <c r="C477" s="135"/>
      <c r="D477" s="27"/>
      <c r="E477" s="27"/>
      <c r="F477" s="135"/>
      <c r="G477" s="27"/>
      <c r="H477" s="136"/>
      <c r="I477" s="136"/>
      <c r="J477" s="136"/>
      <c r="K477" s="136"/>
      <c r="L477" s="136"/>
      <c r="M477" s="136"/>
      <c r="N477" s="136"/>
      <c r="O477" s="136"/>
      <c r="P477" s="136"/>
      <c r="Q477" s="27"/>
      <c r="R477" s="136"/>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row>
    <row r="478" spans="1:44" ht="15.75" customHeight="1">
      <c r="A478" s="27"/>
      <c r="B478" s="27"/>
      <c r="C478" s="135"/>
      <c r="D478" s="27"/>
      <c r="E478" s="27"/>
      <c r="F478" s="135"/>
      <c r="G478" s="27"/>
      <c r="H478" s="136"/>
      <c r="I478" s="136"/>
      <c r="J478" s="136"/>
      <c r="K478" s="136"/>
      <c r="L478" s="136"/>
      <c r="M478" s="136"/>
      <c r="N478" s="136"/>
      <c r="O478" s="136"/>
      <c r="P478" s="136"/>
      <c r="Q478" s="27"/>
      <c r="R478" s="136"/>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row>
    <row r="479" spans="1:44" ht="15.75" customHeight="1">
      <c r="A479" s="27"/>
      <c r="B479" s="27"/>
      <c r="C479" s="135"/>
      <c r="D479" s="27"/>
      <c r="E479" s="27"/>
      <c r="F479" s="135"/>
      <c r="G479" s="27"/>
      <c r="H479" s="136"/>
      <c r="I479" s="136"/>
      <c r="J479" s="136"/>
      <c r="K479" s="136"/>
      <c r="L479" s="136"/>
      <c r="M479" s="136"/>
      <c r="N479" s="136"/>
      <c r="O479" s="136"/>
      <c r="P479" s="136"/>
      <c r="Q479" s="27"/>
      <c r="R479" s="136"/>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row>
    <row r="480" spans="1:44" ht="15.75" customHeight="1">
      <c r="A480" s="27"/>
      <c r="B480" s="27"/>
      <c r="C480" s="135"/>
      <c r="D480" s="27"/>
      <c r="E480" s="27"/>
      <c r="F480" s="135"/>
      <c r="G480" s="27"/>
      <c r="H480" s="136"/>
      <c r="I480" s="136"/>
      <c r="J480" s="136"/>
      <c r="K480" s="136"/>
      <c r="L480" s="136"/>
      <c r="M480" s="136"/>
      <c r="N480" s="136"/>
      <c r="O480" s="136"/>
      <c r="P480" s="136"/>
      <c r="Q480" s="27"/>
      <c r="R480" s="136"/>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row>
    <row r="481" spans="1:44" ht="15.75" customHeight="1">
      <c r="A481" s="27"/>
      <c r="B481" s="27"/>
      <c r="C481" s="135"/>
      <c r="D481" s="27"/>
      <c r="E481" s="27"/>
      <c r="F481" s="135"/>
      <c r="G481" s="27"/>
      <c r="H481" s="136"/>
      <c r="I481" s="136"/>
      <c r="J481" s="136"/>
      <c r="K481" s="136"/>
      <c r="L481" s="136"/>
      <c r="M481" s="136"/>
      <c r="N481" s="136"/>
      <c r="O481" s="136"/>
      <c r="P481" s="136"/>
      <c r="Q481" s="27"/>
      <c r="R481" s="136"/>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row>
    <row r="482" spans="1:44" ht="15.75" customHeight="1">
      <c r="A482" s="27"/>
      <c r="B482" s="27"/>
      <c r="C482" s="135"/>
      <c r="D482" s="27"/>
      <c r="E482" s="27"/>
      <c r="F482" s="135"/>
      <c r="G482" s="27"/>
      <c r="H482" s="136"/>
      <c r="I482" s="136"/>
      <c r="J482" s="136"/>
      <c r="K482" s="136"/>
      <c r="L482" s="136"/>
      <c r="M482" s="136"/>
      <c r="N482" s="136"/>
      <c r="O482" s="136"/>
      <c r="P482" s="136"/>
      <c r="Q482" s="27"/>
      <c r="R482" s="136"/>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row>
    <row r="483" spans="1:44" ht="15.75" customHeight="1">
      <c r="A483" s="27"/>
      <c r="B483" s="27"/>
      <c r="C483" s="135"/>
      <c r="D483" s="27"/>
      <c r="E483" s="27"/>
      <c r="F483" s="135"/>
      <c r="G483" s="27"/>
      <c r="H483" s="136"/>
      <c r="I483" s="136"/>
      <c r="J483" s="136"/>
      <c r="K483" s="136"/>
      <c r="L483" s="136"/>
      <c r="M483" s="136"/>
      <c r="N483" s="136"/>
      <c r="O483" s="136"/>
      <c r="P483" s="136"/>
      <c r="Q483" s="27"/>
      <c r="R483" s="136"/>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row>
    <row r="484" spans="1:44" ht="15.75" customHeight="1">
      <c r="A484" s="27"/>
      <c r="B484" s="27"/>
      <c r="C484" s="135"/>
      <c r="D484" s="27"/>
      <c r="E484" s="27"/>
      <c r="F484" s="135"/>
      <c r="G484" s="27"/>
      <c r="H484" s="136"/>
      <c r="I484" s="136"/>
      <c r="J484" s="136"/>
      <c r="K484" s="136"/>
      <c r="L484" s="136"/>
      <c r="M484" s="136"/>
      <c r="N484" s="136"/>
      <c r="O484" s="136"/>
      <c r="P484" s="136"/>
      <c r="Q484" s="27"/>
      <c r="R484" s="136"/>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row>
    <row r="485" spans="1:44" ht="15.75" customHeight="1">
      <c r="A485" s="27"/>
      <c r="B485" s="27"/>
      <c r="C485" s="135"/>
      <c r="D485" s="27"/>
      <c r="E485" s="27"/>
      <c r="F485" s="135"/>
      <c r="G485" s="27"/>
      <c r="H485" s="136"/>
      <c r="I485" s="136"/>
      <c r="J485" s="136"/>
      <c r="K485" s="136"/>
      <c r="L485" s="136"/>
      <c r="M485" s="136"/>
      <c r="N485" s="136"/>
      <c r="O485" s="136"/>
      <c r="P485" s="136"/>
      <c r="Q485" s="27"/>
      <c r="R485" s="136"/>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row>
    <row r="486" spans="1:44" ht="15.75" customHeight="1">
      <c r="A486" s="27"/>
      <c r="B486" s="27"/>
      <c r="C486" s="135"/>
      <c r="D486" s="27"/>
      <c r="E486" s="27"/>
      <c r="F486" s="135"/>
      <c r="G486" s="27"/>
      <c r="H486" s="136"/>
      <c r="I486" s="136"/>
      <c r="J486" s="136"/>
      <c r="K486" s="136"/>
      <c r="L486" s="136"/>
      <c r="M486" s="136"/>
      <c r="N486" s="136"/>
      <c r="O486" s="136"/>
      <c r="P486" s="136"/>
      <c r="Q486" s="27"/>
      <c r="R486" s="136"/>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row>
    <row r="487" spans="1:44" ht="15.75" customHeight="1">
      <c r="A487" s="27"/>
      <c r="B487" s="27"/>
      <c r="C487" s="135"/>
      <c r="D487" s="27"/>
      <c r="E487" s="27"/>
      <c r="F487" s="135"/>
      <c r="G487" s="27"/>
      <c r="H487" s="136"/>
      <c r="I487" s="136"/>
      <c r="J487" s="136"/>
      <c r="K487" s="136"/>
      <c r="L487" s="136"/>
      <c r="M487" s="136"/>
      <c r="N487" s="136"/>
      <c r="O487" s="136"/>
      <c r="P487" s="136"/>
      <c r="Q487" s="27"/>
      <c r="R487" s="136"/>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row>
    <row r="488" spans="1:44" ht="15.75" customHeight="1">
      <c r="A488" s="27"/>
      <c r="B488" s="27"/>
      <c r="C488" s="135"/>
      <c r="D488" s="27"/>
      <c r="E488" s="27"/>
      <c r="F488" s="135"/>
      <c r="G488" s="27"/>
      <c r="H488" s="136"/>
      <c r="I488" s="136"/>
      <c r="J488" s="136"/>
      <c r="K488" s="136"/>
      <c r="L488" s="136"/>
      <c r="M488" s="136"/>
      <c r="N488" s="136"/>
      <c r="O488" s="136"/>
      <c r="P488" s="136"/>
      <c r="Q488" s="27"/>
      <c r="R488" s="136"/>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row>
    <row r="489" spans="1:44" ht="15.75" customHeight="1">
      <c r="A489" s="27"/>
      <c r="B489" s="27"/>
      <c r="C489" s="135"/>
      <c r="D489" s="27"/>
      <c r="E489" s="27"/>
      <c r="F489" s="135"/>
      <c r="G489" s="27"/>
      <c r="H489" s="136"/>
      <c r="I489" s="136"/>
      <c r="J489" s="136"/>
      <c r="K489" s="136"/>
      <c r="L489" s="136"/>
      <c r="M489" s="136"/>
      <c r="N489" s="136"/>
      <c r="O489" s="136"/>
      <c r="P489" s="136"/>
      <c r="Q489" s="27"/>
      <c r="R489" s="136"/>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row>
    <row r="490" spans="1:44" ht="15.75" customHeight="1">
      <c r="A490" s="27"/>
      <c r="B490" s="27"/>
      <c r="C490" s="135"/>
      <c r="D490" s="27"/>
      <c r="E490" s="27"/>
      <c r="F490" s="135"/>
      <c r="G490" s="27"/>
      <c r="H490" s="136"/>
      <c r="I490" s="136"/>
      <c r="J490" s="136"/>
      <c r="K490" s="136"/>
      <c r="L490" s="136"/>
      <c r="M490" s="136"/>
      <c r="N490" s="136"/>
      <c r="O490" s="136"/>
      <c r="P490" s="136"/>
      <c r="Q490" s="27"/>
      <c r="R490" s="136"/>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row>
    <row r="491" spans="1:44" ht="15.75" customHeight="1">
      <c r="A491" s="27"/>
      <c r="B491" s="27"/>
      <c r="C491" s="135"/>
      <c r="D491" s="27"/>
      <c r="E491" s="27"/>
      <c r="F491" s="135"/>
      <c r="G491" s="27"/>
      <c r="H491" s="136"/>
      <c r="I491" s="136"/>
      <c r="J491" s="136"/>
      <c r="K491" s="136"/>
      <c r="L491" s="136"/>
      <c r="M491" s="136"/>
      <c r="N491" s="136"/>
      <c r="O491" s="136"/>
      <c r="P491" s="136"/>
      <c r="Q491" s="27"/>
      <c r="R491" s="136"/>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row>
    <row r="492" spans="1:44" ht="15.75" customHeight="1">
      <c r="A492" s="27"/>
      <c r="B492" s="27"/>
      <c r="C492" s="135"/>
      <c r="D492" s="27"/>
      <c r="E492" s="27"/>
      <c r="F492" s="135"/>
      <c r="G492" s="27"/>
      <c r="H492" s="136"/>
      <c r="I492" s="136"/>
      <c r="J492" s="136"/>
      <c r="K492" s="136"/>
      <c r="L492" s="136"/>
      <c r="M492" s="136"/>
      <c r="N492" s="136"/>
      <c r="O492" s="136"/>
      <c r="P492" s="136"/>
      <c r="Q492" s="27"/>
      <c r="R492" s="136"/>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row>
    <row r="493" spans="1:44" ht="15.75" customHeight="1">
      <c r="A493" s="27"/>
      <c r="B493" s="27"/>
      <c r="C493" s="135"/>
      <c r="D493" s="27"/>
      <c r="E493" s="27"/>
      <c r="F493" s="135"/>
      <c r="G493" s="27"/>
      <c r="H493" s="136"/>
      <c r="I493" s="136"/>
      <c r="J493" s="136"/>
      <c r="K493" s="136"/>
      <c r="L493" s="136"/>
      <c r="M493" s="136"/>
      <c r="N493" s="136"/>
      <c r="O493" s="136"/>
      <c r="P493" s="136"/>
      <c r="Q493" s="27"/>
      <c r="R493" s="136"/>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row>
    <row r="494" spans="1:44" ht="15.75" customHeight="1">
      <c r="A494" s="27"/>
      <c r="B494" s="27"/>
      <c r="C494" s="135"/>
      <c r="D494" s="27"/>
      <c r="E494" s="27"/>
      <c r="F494" s="135"/>
      <c r="G494" s="27"/>
      <c r="H494" s="136"/>
      <c r="I494" s="136"/>
      <c r="J494" s="136"/>
      <c r="K494" s="136"/>
      <c r="L494" s="136"/>
      <c r="M494" s="136"/>
      <c r="N494" s="136"/>
      <c r="O494" s="136"/>
      <c r="P494" s="136"/>
      <c r="Q494" s="27"/>
      <c r="R494" s="136"/>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row>
    <row r="495" spans="1:44" ht="15.75" customHeight="1">
      <c r="A495" s="27"/>
      <c r="B495" s="27"/>
      <c r="C495" s="135"/>
      <c r="D495" s="27"/>
      <c r="E495" s="27"/>
      <c r="F495" s="135"/>
      <c r="G495" s="27"/>
      <c r="H495" s="136"/>
      <c r="I495" s="136"/>
      <c r="J495" s="136"/>
      <c r="K495" s="136"/>
      <c r="L495" s="136"/>
      <c r="M495" s="136"/>
      <c r="N495" s="136"/>
      <c r="O495" s="136"/>
      <c r="P495" s="136"/>
      <c r="Q495" s="27"/>
      <c r="R495" s="136"/>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row>
    <row r="496" spans="1:44" ht="15.75" customHeight="1">
      <c r="A496" s="27"/>
      <c r="B496" s="27"/>
      <c r="C496" s="135"/>
      <c r="D496" s="27"/>
      <c r="E496" s="27"/>
      <c r="F496" s="135"/>
      <c r="G496" s="27"/>
      <c r="H496" s="136"/>
      <c r="I496" s="136"/>
      <c r="J496" s="136"/>
      <c r="K496" s="136"/>
      <c r="L496" s="136"/>
      <c r="M496" s="136"/>
      <c r="N496" s="136"/>
      <c r="O496" s="136"/>
      <c r="P496" s="136"/>
      <c r="Q496" s="27"/>
      <c r="R496" s="136"/>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row>
    <row r="497" spans="1:44" ht="15.75" customHeight="1">
      <c r="A497" s="27"/>
      <c r="B497" s="27"/>
      <c r="C497" s="135"/>
      <c r="D497" s="27"/>
      <c r="E497" s="27"/>
      <c r="F497" s="135"/>
      <c r="G497" s="27"/>
      <c r="H497" s="136"/>
      <c r="I497" s="136"/>
      <c r="J497" s="136"/>
      <c r="K497" s="136"/>
      <c r="L497" s="136"/>
      <c r="M497" s="136"/>
      <c r="N497" s="136"/>
      <c r="O497" s="136"/>
      <c r="P497" s="136"/>
      <c r="Q497" s="27"/>
      <c r="R497" s="136"/>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row>
    <row r="498" spans="1:44" ht="15.75" customHeight="1">
      <c r="A498" s="27"/>
      <c r="B498" s="27"/>
      <c r="C498" s="135"/>
      <c r="D498" s="27"/>
      <c r="E498" s="27"/>
      <c r="F498" s="135"/>
      <c r="G498" s="27"/>
      <c r="H498" s="136"/>
      <c r="I498" s="136"/>
      <c r="J498" s="136"/>
      <c r="K498" s="136"/>
      <c r="L498" s="136"/>
      <c r="M498" s="136"/>
      <c r="N498" s="136"/>
      <c r="O498" s="136"/>
      <c r="P498" s="136"/>
      <c r="Q498" s="27"/>
      <c r="R498" s="136"/>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row>
    <row r="499" spans="1:44" ht="15.75" customHeight="1">
      <c r="A499" s="27"/>
      <c r="B499" s="27"/>
      <c r="C499" s="135"/>
      <c r="D499" s="27"/>
      <c r="E499" s="27"/>
      <c r="F499" s="135"/>
      <c r="G499" s="27"/>
      <c r="H499" s="136"/>
      <c r="I499" s="136"/>
      <c r="J499" s="136"/>
      <c r="K499" s="136"/>
      <c r="L499" s="136"/>
      <c r="M499" s="136"/>
      <c r="N499" s="136"/>
      <c r="O499" s="136"/>
      <c r="P499" s="136"/>
      <c r="Q499" s="27"/>
      <c r="R499" s="136"/>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row>
    <row r="500" spans="1:44" ht="15.75" customHeight="1">
      <c r="A500" s="27"/>
      <c r="B500" s="27"/>
      <c r="C500" s="135"/>
      <c r="D500" s="27"/>
      <c r="E500" s="27"/>
      <c r="F500" s="135"/>
      <c r="G500" s="27"/>
      <c r="H500" s="136"/>
      <c r="I500" s="136"/>
      <c r="J500" s="136"/>
      <c r="K500" s="136"/>
      <c r="L500" s="136"/>
      <c r="M500" s="136"/>
      <c r="N500" s="136"/>
      <c r="O500" s="136"/>
      <c r="P500" s="136"/>
      <c r="Q500" s="27"/>
      <c r="R500" s="136"/>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row>
    <row r="501" spans="1:44" ht="15.75" customHeight="1">
      <c r="A501" s="27"/>
      <c r="B501" s="27"/>
      <c r="C501" s="135"/>
      <c r="D501" s="27"/>
      <c r="E501" s="27"/>
      <c r="F501" s="135"/>
      <c r="G501" s="27"/>
      <c r="H501" s="136"/>
      <c r="I501" s="136"/>
      <c r="J501" s="136"/>
      <c r="K501" s="136"/>
      <c r="L501" s="136"/>
      <c r="M501" s="136"/>
      <c r="N501" s="136"/>
      <c r="O501" s="136"/>
      <c r="P501" s="136"/>
      <c r="Q501" s="27"/>
      <c r="R501" s="136"/>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row>
    <row r="502" spans="1:44" ht="15.75" customHeight="1">
      <c r="A502" s="27"/>
      <c r="B502" s="27"/>
      <c r="C502" s="135"/>
      <c r="D502" s="27"/>
      <c r="E502" s="27"/>
      <c r="F502" s="135"/>
      <c r="G502" s="27"/>
      <c r="H502" s="136"/>
      <c r="I502" s="136"/>
      <c r="J502" s="136"/>
      <c r="K502" s="136"/>
      <c r="L502" s="136"/>
      <c r="M502" s="136"/>
      <c r="N502" s="136"/>
      <c r="O502" s="136"/>
      <c r="P502" s="136"/>
      <c r="Q502" s="27"/>
      <c r="R502" s="136"/>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row>
    <row r="503" spans="1:44" ht="15.75" customHeight="1">
      <c r="A503" s="27"/>
      <c r="B503" s="27"/>
      <c r="C503" s="135"/>
      <c r="D503" s="27"/>
      <c r="E503" s="27"/>
      <c r="F503" s="135"/>
      <c r="G503" s="27"/>
      <c r="H503" s="136"/>
      <c r="I503" s="136"/>
      <c r="J503" s="136"/>
      <c r="K503" s="136"/>
      <c r="L503" s="136"/>
      <c r="M503" s="136"/>
      <c r="N503" s="136"/>
      <c r="O503" s="136"/>
      <c r="P503" s="136"/>
      <c r="Q503" s="27"/>
      <c r="R503" s="136"/>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row>
    <row r="504" spans="1:44" ht="15.75" customHeight="1">
      <c r="A504" s="27"/>
      <c r="B504" s="27"/>
      <c r="C504" s="135"/>
      <c r="D504" s="27"/>
      <c r="E504" s="27"/>
      <c r="F504" s="135"/>
      <c r="G504" s="27"/>
      <c r="H504" s="136"/>
      <c r="I504" s="136"/>
      <c r="J504" s="136"/>
      <c r="K504" s="136"/>
      <c r="L504" s="136"/>
      <c r="M504" s="136"/>
      <c r="N504" s="136"/>
      <c r="O504" s="136"/>
      <c r="P504" s="136"/>
      <c r="Q504" s="27"/>
      <c r="R504" s="136"/>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row>
    <row r="505" spans="1:44" ht="15.75" customHeight="1">
      <c r="A505" s="27"/>
      <c r="B505" s="27"/>
      <c r="C505" s="135"/>
      <c r="D505" s="27"/>
      <c r="E505" s="27"/>
      <c r="F505" s="135"/>
      <c r="G505" s="27"/>
      <c r="H505" s="136"/>
      <c r="I505" s="136"/>
      <c r="J505" s="136"/>
      <c r="K505" s="136"/>
      <c r="L505" s="136"/>
      <c r="M505" s="136"/>
      <c r="N505" s="136"/>
      <c r="O505" s="136"/>
      <c r="P505" s="136"/>
      <c r="Q505" s="27"/>
      <c r="R505" s="136"/>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row>
    <row r="506" spans="1:44" ht="15.75" customHeight="1">
      <c r="A506" s="27"/>
      <c r="B506" s="27"/>
      <c r="C506" s="135"/>
      <c r="D506" s="27"/>
      <c r="E506" s="27"/>
      <c r="F506" s="135"/>
      <c r="G506" s="27"/>
      <c r="H506" s="136"/>
      <c r="I506" s="136"/>
      <c r="J506" s="136"/>
      <c r="K506" s="136"/>
      <c r="L506" s="136"/>
      <c r="M506" s="136"/>
      <c r="N506" s="136"/>
      <c r="O506" s="136"/>
      <c r="P506" s="136"/>
      <c r="Q506" s="27"/>
      <c r="R506" s="136"/>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row>
    <row r="507" spans="1:44" ht="15.75" customHeight="1">
      <c r="A507" s="27"/>
      <c r="B507" s="27"/>
      <c r="C507" s="135"/>
      <c r="D507" s="27"/>
      <c r="E507" s="27"/>
      <c r="F507" s="135"/>
      <c r="G507" s="27"/>
      <c r="H507" s="136"/>
      <c r="I507" s="136"/>
      <c r="J507" s="136"/>
      <c r="K507" s="136"/>
      <c r="L507" s="136"/>
      <c r="M507" s="136"/>
      <c r="N507" s="136"/>
      <c r="O507" s="136"/>
      <c r="P507" s="136"/>
      <c r="Q507" s="27"/>
      <c r="R507" s="136"/>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row>
    <row r="508" spans="1:44" ht="15.75" customHeight="1">
      <c r="A508" s="27"/>
      <c r="B508" s="27"/>
      <c r="C508" s="135"/>
      <c r="D508" s="27"/>
      <c r="E508" s="27"/>
      <c r="F508" s="135"/>
      <c r="G508" s="27"/>
      <c r="H508" s="136"/>
      <c r="I508" s="136"/>
      <c r="J508" s="136"/>
      <c r="K508" s="136"/>
      <c r="L508" s="136"/>
      <c r="M508" s="136"/>
      <c r="N508" s="136"/>
      <c r="O508" s="136"/>
      <c r="P508" s="136"/>
      <c r="Q508" s="27"/>
      <c r="R508" s="136"/>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row>
    <row r="509" spans="1:44" ht="15.75" customHeight="1">
      <c r="A509" s="27"/>
      <c r="B509" s="27"/>
      <c r="C509" s="135"/>
      <c r="D509" s="27"/>
      <c r="E509" s="27"/>
      <c r="F509" s="135"/>
      <c r="G509" s="27"/>
      <c r="H509" s="136"/>
      <c r="I509" s="136"/>
      <c r="J509" s="136"/>
      <c r="K509" s="136"/>
      <c r="L509" s="136"/>
      <c r="M509" s="136"/>
      <c r="N509" s="136"/>
      <c r="O509" s="136"/>
      <c r="P509" s="136"/>
      <c r="Q509" s="27"/>
      <c r="R509" s="136"/>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row>
    <row r="510" spans="1:44" ht="15.75" customHeight="1">
      <c r="A510" s="27"/>
      <c r="B510" s="27"/>
      <c r="C510" s="135"/>
      <c r="D510" s="27"/>
      <c r="E510" s="27"/>
      <c r="F510" s="135"/>
      <c r="G510" s="27"/>
      <c r="H510" s="136"/>
      <c r="I510" s="136"/>
      <c r="J510" s="136"/>
      <c r="K510" s="136"/>
      <c r="L510" s="136"/>
      <c r="M510" s="136"/>
      <c r="N510" s="136"/>
      <c r="O510" s="136"/>
      <c r="P510" s="136"/>
      <c r="Q510" s="27"/>
      <c r="R510" s="136"/>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row>
    <row r="511" spans="1:44" ht="15.75" customHeight="1">
      <c r="A511" s="27"/>
      <c r="B511" s="27"/>
      <c r="C511" s="135"/>
      <c r="D511" s="27"/>
      <c r="E511" s="27"/>
      <c r="F511" s="135"/>
      <c r="G511" s="27"/>
      <c r="H511" s="136"/>
      <c r="I511" s="136"/>
      <c r="J511" s="136"/>
      <c r="K511" s="136"/>
      <c r="L511" s="136"/>
      <c r="M511" s="136"/>
      <c r="N511" s="136"/>
      <c r="O511" s="136"/>
      <c r="P511" s="136"/>
      <c r="Q511" s="27"/>
      <c r="R511" s="136"/>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row>
    <row r="512" spans="1:44" ht="15.75" customHeight="1">
      <c r="A512" s="27"/>
      <c r="B512" s="27"/>
      <c r="C512" s="135"/>
      <c r="D512" s="27"/>
      <c r="E512" s="27"/>
      <c r="F512" s="135"/>
      <c r="G512" s="27"/>
      <c r="H512" s="136"/>
      <c r="I512" s="136"/>
      <c r="J512" s="136"/>
      <c r="K512" s="136"/>
      <c r="L512" s="136"/>
      <c r="M512" s="136"/>
      <c r="N512" s="136"/>
      <c r="O512" s="136"/>
      <c r="P512" s="136"/>
      <c r="Q512" s="27"/>
      <c r="R512" s="136"/>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row>
    <row r="513" spans="1:44" ht="15.75" customHeight="1">
      <c r="A513" s="27"/>
      <c r="B513" s="27"/>
      <c r="C513" s="135"/>
      <c r="D513" s="27"/>
      <c r="E513" s="27"/>
      <c r="F513" s="135"/>
      <c r="G513" s="27"/>
      <c r="H513" s="136"/>
      <c r="I513" s="136"/>
      <c r="J513" s="136"/>
      <c r="K513" s="136"/>
      <c r="L513" s="136"/>
      <c r="M513" s="136"/>
      <c r="N513" s="136"/>
      <c r="O513" s="136"/>
      <c r="P513" s="136"/>
      <c r="Q513" s="27"/>
      <c r="R513" s="136"/>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row>
    <row r="514" spans="1:44" ht="15.75" customHeight="1">
      <c r="A514" s="27"/>
      <c r="B514" s="27"/>
      <c r="C514" s="135"/>
      <c r="D514" s="27"/>
      <c r="E514" s="27"/>
      <c r="F514" s="135"/>
      <c r="G514" s="27"/>
      <c r="H514" s="136"/>
      <c r="I514" s="136"/>
      <c r="J514" s="136"/>
      <c r="K514" s="136"/>
      <c r="L514" s="136"/>
      <c r="M514" s="136"/>
      <c r="N514" s="136"/>
      <c r="O514" s="136"/>
      <c r="P514" s="136"/>
      <c r="Q514" s="27"/>
      <c r="R514" s="136"/>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row>
    <row r="515" spans="1:44" ht="15.75" customHeight="1">
      <c r="A515" s="27"/>
      <c r="B515" s="27"/>
      <c r="C515" s="135"/>
      <c r="D515" s="27"/>
      <c r="E515" s="27"/>
      <c r="F515" s="135"/>
      <c r="G515" s="27"/>
      <c r="H515" s="136"/>
      <c r="I515" s="136"/>
      <c r="J515" s="136"/>
      <c r="K515" s="136"/>
      <c r="L515" s="136"/>
      <c r="M515" s="136"/>
      <c r="N515" s="136"/>
      <c r="O515" s="136"/>
      <c r="P515" s="136"/>
      <c r="Q515" s="27"/>
      <c r="R515" s="136"/>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row>
    <row r="516" spans="1:44" ht="15.75" customHeight="1">
      <c r="A516" s="27"/>
      <c r="B516" s="27"/>
      <c r="C516" s="135"/>
      <c r="D516" s="27"/>
      <c r="E516" s="27"/>
      <c r="F516" s="135"/>
      <c r="G516" s="27"/>
      <c r="H516" s="136"/>
      <c r="I516" s="136"/>
      <c r="J516" s="136"/>
      <c r="K516" s="136"/>
      <c r="L516" s="136"/>
      <c r="M516" s="136"/>
      <c r="N516" s="136"/>
      <c r="O516" s="136"/>
      <c r="P516" s="136"/>
      <c r="Q516" s="27"/>
      <c r="R516" s="136"/>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row>
    <row r="517" spans="1:44" ht="15.75" customHeight="1">
      <c r="A517" s="27"/>
      <c r="B517" s="27"/>
      <c r="C517" s="135"/>
      <c r="D517" s="27"/>
      <c r="E517" s="27"/>
      <c r="F517" s="135"/>
      <c r="G517" s="27"/>
      <c r="H517" s="136"/>
      <c r="I517" s="136"/>
      <c r="J517" s="136"/>
      <c r="K517" s="136"/>
      <c r="L517" s="136"/>
      <c r="M517" s="136"/>
      <c r="N517" s="136"/>
      <c r="O517" s="136"/>
      <c r="P517" s="136"/>
      <c r="Q517" s="27"/>
      <c r="R517" s="136"/>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row>
    <row r="518" spans="1:44" ht="15.75" customHeight="1">
      <c r="A518" s="27"/>
      <c r="B518" s="27"/>
      <c r="C518" s="135"/>
      <c r="D518" s="27"/>
      <c r="E518" s="27"/>
      <c r="F518" s="135"/>
      <c r="G518" s="27"/>
      <c r="H518" s="136"/>
      <c r="I518" s="136"/>
      <c r="J518" s="136"/>
      <c r="K518" s="136"/>
      <c r="L518" s="136"/>
      <c r="M518" s="136"/>
      <c r="N518" s="136"/>
      <c r="O518" s="136"/>
      <c r="P518" s="136"/>
      <c r="Q518" s="27"/>
      <c r="R518" s="136"/>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row>
    <row r="519" spans="1:44" ht="15.75" customHeight="1">
      <c r="A519" s="27"/>
      <c r="B519" s="27"/>
      <c r="C519" s="135"/>
      <c r="D519" s="27"/>
      <c r="E519" s="27"/>
      <c r="F519" s="135"/>
      <c r="G519" s="27"/>
      <c r="H519" s="136"/>
      <c r="I519" s="136"/>
      <c r="J519" s="136"/>
      <c r="K519" s="136"/>
      <c r="L519" s="136"/>
      <c r="M519" s="136"/>
      <c r="N519" s="136"/>
      <c r="O519" s="136"/>
      <c r="P519" s="136"/>
      <c r="Q519" s="27"/>
      <c r="R519" s="136"/>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row>
    <row r="520" spans="1:44" ht="15.75" customHeight="1">
      <c r="A520" s="27"/>
      <c r="B520" s="27"/>
      <c r="C520" s="135"/>
      <c r="D520" s="27"/>
      <c r="E520" s="27"/>
      <c r="F520" s="135"/>
      <c r="G520" s="27"/>
      <c r="H520" s="136"/>
      <c r="I520" s="136"/>
      <c r="J520" s="136"/>
      <c r="K520" s="136"/>
      <c r="L520" s="136"/>
      <c r="M520" s="136"/>
      <c r="N520" s="136"/>
      <c r="O520" s="136"/>
      <c r="P520" s="136"/>
      <c r="Q520" s="27"/>
      <c r="R520" s="136"/>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row>
    <row r="521" spans="1:44" ht="15.75" customHeight="1">
      <c r="A521" s="27"/>
      <c r="B521" s="27"/>
      <c r="C521" s="135"/>
      <c r="D521" s="27"/>
      <c r="E521" s="27"/>
      <c r="F521" s="135"/>
      <c r="G521" s="27"/>
      <c r="H521" s="136"/>
      <c r="I521" s="136"/>
      <c r="J521" s="136"/>
      <c r="K521" s="136"/>
      <c r="L521" s="136"/>
      <c r="M521" s="136"/>
      <c r="N521" s="136"/>
      <c r="O521" s="136"/>
      <c r="P521" s="136"/>
      <c r="Q521" s="27"/>
      <c r="R521" s="136"/>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row>
    <row r="522" spans="1:44" ht="15.75" customHeight="1">
      <c r="A522" s="27"/>
      <c r="B522" s="27"/>
      <c r="C522" s="135"/>
      <c r="D522" s="27"/>
      <c r="E522" s="27"/>
      <c r="F522" s="135"/>
      <c r="G522" s="27"/>
      <c r="H522" s="136"/>
      <c r="I522" s="136"/>
      <c r="J522" s="136"/>
      <c r="K522" s="136"/>
      <c r="L522" s="136"/>
      <c r="M522" s="136"/>
      <c r="N522" s="136"/>
      <c r="O522" s="136"/>
      <c r="P522" s="136"/>
      <c r="Q522" s="27"/>
      <c r="R522" s="136"/>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row>
    <row r="523" spans="1:44" ht="15.75" customHeight="1">
      <c r="A523" s="27"/>
      <c r="B523" s="27"/>
      <c r="C523" s="135"/>
      <c r="D523" s="27"/>
      <c r="E523" s="27"/>
      <c r="F523" s="135"/>
      <c r="G523" s="27"/>
      <c r="H523" s="136"/>
      <c r="I523" s="136"/>
      <c r="J523" s="136"/>
      <c r="K523" s="136"/>
      <c r="L523" s="136"/>
      <c r="M523" s="136"/>
      <c r="N523" s="136"/>
      <c r="O523" s="136"/>
      <c r="P523" s="136"/>
      <c r="Q523" s="27"/>
      <c r="R523" s="136"/>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row>
    <row r="524" spans="1:44" ht="15.75" customHeight="1">
      <c r="A524" s="27"/>
      <c r="B524" s="27"/>
      <c r="C524" s="135"/>
      <c r="D524" s="27"/>
      <c r="E524" s="27"/>
      <c r="F524" s="135"/>
      <c r="G524" s="27"/>
      <c r="H524" s="136"/>
      <c r="I524" s="136"/>
      <c r="J524" s="136"/>
      <c r="K524" s="136"/>
      <c r="L524" s="136"/>
      <c r="M524" s="136"/>
      <c r="N524" s="136"/>
      <c r="O524" s="136"/>
      <c r="P524" s="136"/>
      <c r="Q524" s="27"/>
      <c r="R524" s="136"/>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row>
    <row r="525" spans="1:44" ht="15.75" customHeight="1">
      <c r="A525" s="27"/>
      <c r="B525" s="27"/>
      <c r="C525" s="135"/>
      <c r="D525" s="27"/>
      <c r="E525" s="27"/>
      <c r="F525" s="135"/>
      <c r="G525" s="27"/>
      <c r="H525" s="136"/>
      <c r="I525" s="136"/>
      <c r="J525" s="136"/>
      <c r="K525" s="136"/>
      <c r="L525" s="136"/>
      <c r="M525" s="136"/>
      <c r="N525" s="136"/>
      <c r="O525" s="136"/>
      <c r="P525" s="136"/>
      <c r="Q525" s="27"/>
      <c r="R525" s="136"/>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row>
    <row r="526" spans="1:44" ht="15.75" customHeight="1">
      <c r="A526" s="27"/>
      <c r="B526" s="27"/>
      <c r="C526" s="135"/>
      <c r="D526" s="27"/>
      <c r="E526" s="27"/>
      <c r="F526" s="135"/>
      <c r="G526" s="27"/>
      <c r="H526" s="136"/>
      <c r="I526" s="136"/>
      <c r="J526" s="136"/>
      <c r="K526" s="136"/>
      <c r="L526" s="136"/>
      <c r="M526" s="136"/>
      <c r="N526" s="136"/>
      <c r="O526" s="136"/>
      <c r="P526" s="136"/>
      <c r="Q526" s="27"/>
      <c r="R526" s="136"/>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row>
    <row r="527" spans="1:44" ht="15.75" customHeight="1">
      <c r="A527" s="27"/>
      <c r="B527" s="27"/>
      <c r="C527" s="135"/>
      <c r="D527" s="27"/>
      <c r="E527" s="27"/>
      <c r="F527" s="135"/>
      <c r="G527" s="27"/>
      <c r="H527" s="136"/>
      <c r="I527" s="136"/>
      <c r="J527" s="136"/>
      <c r="K527" s="136"/>
      <c r="L527" s="136"/>
      <c r="M527" s="136"/>
      <c r="N527" s="136"/>
      <c r="O527" s="136"/>
      <c r="P527" s="136"/>
      <c r="Q527" s="27"/>
      <c r="R527" s="136"/>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row>
    <row r="528" spans="1:44" ht="15.75" customHeight="1">
      <c r="A528" s="27"/>
      <c r="B528" s="27"/>
      <c r="C528" s="135"/>
      <c r="D528" s="27"/>
      <c r="E528" s="27"/>
      <c r="F528" s="135"/>
      <c r="G528" s="27"/>
      <c r="H528" s="136"/>
      <c r="I528" s="136"/>
      <c r="J528" s="136"/>
      <c r="K528" s="136"/>
      <c r="L528" s="136"/>
      <c r="M528" s="136"/>
      <c r="N528" s="136"/>
      <c r="O528" s="136"/>
      <c r="P528" s="136"/>
      <c r="Q528" s="27"/>
      <c r="R528" s="136"/>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row>
    <row r="529" spans="1:44" ht="15.75" customHeight="1">
      <c r="A529" s="27"/>
      <c r="B529" s="27"/>
      <c r="C529" s="135"/>
      <c r="D529" s="27"/>
      <c r="E529" s="27"/>
      <c r="F529" s="135"/>
      <c r="G529" s="27"/>
      <c r="H529" s="136"/>
      <c r="I529" s="136"/>
      <c r="J529" s="136"/>
      <c r="K529" s="136"/>
      <c r="L529" s="136"/>
      <c r="M529" s="136"/>
      <c r="N529" s="136"/>
      <c r="O529" s="136"/>
      <c r="P529" s="136"/>
      <c r="Q529" s="27"/>
      <c r="R529" s="136"/>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row>
    <row r="530" spans="1:44" ht="15.75" customHeight="1">
      <c r="A530" s="27"/>
      <c r="B530" s="27"/>
      <c r="C530" s="135"/>
      <c r="D530" s="27"/>
      <c r="E530" s="27"/>
      <c r="F530" s="135"/>
      <c r="G530" s="27"/>
      <c r="H530" s="136"/>
      <c r="I530" s="136"/>
      <c r="J530" s="136"/>
      <c r="K530" s="136"/>
      <c r="L530" s="136"/>
      <c r="M530" s="136"/>
      <c r="N530" s="136"/>
      <c r="O530" s="136"/>
      <c r="P530" s="136"/>
      <c r="Q530" s="27"/>
      <c r="R530" s="136"/>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row>
    <row r="531" spans="1:44" ht="15.75" customHeight="1">
      <c r="A531" s="27"/>
      <c r="B531" s="27"/>
      <c r="C531" s="135"/>
      <c r="D531" s="27"/>
      <c r="E531" s="27"/>
      <c r="F531" s="135"/>
      <c r="G531" s="27"/>
      <c r="H531" s="136"/>
      <c r="I531" s="136"/>
      <c r="J531" s="136"/>
      <c r="K531" s="136"/>
      <c r="L531" s="136"/>
      <c r="M531" s="136"/>
      <c r="N531" s="136"/>
      <c r="O531" s="136"/>
      <c r="P531" s="136"/>
      <c r="Q531" s="27"/>
      <c r="R531" s="136"/>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row>
    <row r="532" spans="1:44" ht="15.75" customHeight="1">
      <c r="A532" s="27"/>
      <c r="B532" s="27"/>
      <c r="C532" s="135"/>
      <c r="D532" s="27"/>
      <c r="E532" s="27"/>
      <c r="F532" s="135"/>
      <c r="G532" s="27"/>
      <c r="H532" s="136"/>
      <c r="I532" s="136"/>
      <c r="J532" s="136"/>
      <c r="K532" s="136"/>
      <c r="L532" s="136"/>
      <c r="M532" s="136"/>
      <c r="N532" s="136"/>
      <c r="O532" s="136"/>
      <c r="P532" s="136"/>
      <c r="Q532" s="27"/>
      <c r="R532" s="136"/>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row>
    <row r="533" spans="1:44" ht="15.75" customHeight="1">
      <c r="A533" s="27"/>
      <c r="B533" s="27"/>
      <c r="C533" s="135"/>
      <c r="D533" s="27"/>
      <c r="E533" s="27"/>
      <c r="F533" s="135"/>
      <c r="G533" s="27"/>
      <c r="H533" s="136"/>
      <c r="I533" s="136"/>
      <c r="J533" s="136"/>
      <c r="K533" s="136"/>
      <c r="L533" s="136"/>
      <c r="M533" s="136"/>
      <c r="N533" s="136"/>
      <c r="O533" s="136"/>
      <c r="P533" s="136"/>
      <c r="Q533" s="27"/>
      <c r="R533" s="136"/>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row>
    <row r="534" spans="1:44" ht="15.75" customHeight="1">
      <c r="A534" s="27"/>
      <c r="B534" s="27"/>
      <c r="C534" s="135"/>
      <c r="D534" s="27"/>
      <c r="E534" s="27"/>
      <c r="F534" s="135"/>
      <c r="G534" s="27"/>
      <c r="H534" s="136"/>
      <c r="I534" s="136"/>
      <c r="J534" s="136"/>
      <c r="K534" s="136"/>
      <c r="L534" s="136"/>
      <c r="M534" s="136"/>
      <c r="N534" s="136"/>
      <c r="O534" s="136"/>
      <c r="P534" s="136"/>
      <c r="Q534" s="27"/>
      <c r="R534" s="136"/>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row>
    <row r="535" spans="1:44" ht="15.75" customHeight="1">
      <c r="A535" s="27"/>
      <c r="B535" s="27"/>
      <c r="C535" s="135"/>
      <c r="D535" s="27"/>
      <c r="E535" s="27"/>
      <c r="F535" s="135"/>
      <c r="G535" s="27"/>
      <c r="H535" s="136"/>
      <c r="I535" s="136"/>
      <c r="J535" s="136"/>
      <c r="K535" s="136"/>
      <c r="L535" s="136"/>
      <c r="M535" s="136"/>
      <c r="N535" s="136"/>
      <c r="O535" s="136"/>
      <c r="P535" s="136"/>
      <c r="Q535" s="27"/>
      <c r="R535" s="136"/>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row>
    <row r="536" spans="1:44" ht="15.75" customHeight="1">
      <c r="A536" s="27"/>
      <c r="B536" s="27"/>
      <c r="C536" s="135"/>
      <c r="D536" s="27"/>
      <c r="E536" s="27"/>
      <c r="F536" s="135"/>
      <c r="G536" s="27"/>
      <c r="H536" s="136"/>
      <c r="I536" s="136"/>
      <c r="J536" s="136"/>
      <c r="K536" s="136"/>
      <c r="L536" s="136"/>
      <c r="M536" s="136"/>
      <c r="N536" s="136"/>
      <c r="O536" s="136"/>
      <c r="P536" s="136"/>
      <c r="Q536" s="27"/>
      <c r="R536" s="136"/>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row>
    <row r="537" spans="1:44" ht="15.75" customHeight="1">
      <c r="A537" s="27"/>
      <c r="B537" s="27"/>
      <c r="C537" s="135"/>
      <c r="D537" s="27"/>
      <c r="E537" s="27"/>
      <c r="F537" s="135"/>
      <c r="G537" s="27"/>
      <c r="H537" s="136"/>
      <c r="I537" s="136"/>
      <c r="J537" s="136"/>
      <c r="K537" s="136"/>
      <c r="L537" s="136"/>
      <c r="M537" s="136"/>
      <c r="N537" s="136"/>
      <c r="O537" s="136"/>
      <c r="P537" s="136"/>
      <c r="Q537" s="27"/>
      <c r="R537" s="136"/>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row>
    <row r="538" spans="1:44" ht="15.75" customHeight="1">
      <c r="A538" s="27"/>
      <c r="B538" s="27"/>
      <c r="C538" s="135"/>
      <c r="D538" s="27"/>
      <c r="E538" s="27"/>
      <c r="F538" s="135"/>
      <c r="G538" s="27"/>
      <c r="H538" s="136"/>
      <c r="I538" s="136"/>
      <c r="J538" s="136"/>
      <c r="K538" s="136"/>
      <c r="L538" s="136"/>
      <c r="M538" s="136"/>
      <c r="N538" s="136"/>
      <c r="O538" s="136"/>
      <c r="P538" s="136"/>
      <c r="Q538" s="27"/>
      <c r="R538" s="136"/>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row>
    <row r="539" spans="1:44" ht="15.75" customHeight="1">
      <c r="A539" s="27"/>
      <c r="B539" s="27"/>
      <c r="C539" s="135"/>
      <c r="D539" s="27"/>
      <c r="E539" s="27"/>
      <c r="F539" s="135"/>
      <c r="G539" s="27"/>
      <c r="H539" s="136"/>
      <c r="I539" s="136"/>
      <c r="J539" s="136"/>
      <c r="K539" s="136"/>
      <c r="L539" s="136"/>
      <c r="M539" s="136"/>
      <c r="N539" s="136"/>
      <c r="O539" s="136"/>
      <c r="P539" s="136"/>
      <c r="Q539" s="27"/>
      <c r="R539" s="136"/>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row>
    <row r="540" spans="1:44" ht="15.75" customHeight="1">
      <c r="A540" s="27"/>
      <c r="B540" s="27"/>
      <c r="C540" s="135"/>
      <c r="D540" s="27"/>
      <c r="E540" s="27"/>
      <c r="F540" s="135"/>
      <c r="G540" s="27"/>
      <c r="H540" s="136"/>
      <c r="I540" s="136"/>
      <c r="J540" s="136"/>
      <c r="K540" s="136"/>
      <c r="L540" s="136"/>
      <c r="M540" s="136"/>
      <c r="N540" s="136"/>
      <c r="O540" s="136"/>
      <c r="P540" s="136"/>
      <c r="Q540" s="27"/>
      <c r="R540" s="136"/>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row>
    <row r="541" spans="1:44" ht="15.75" customHeight="1">
      <c r="A541" s="27"/>
      <c r="B541" s="27"/>
      <c r="C541" s="135"/>
      <c r="D541" s="27"/>
      <c r="E541" s="27"/>
      <c r="F541" s="135"/>
      <c r="G541" s="27"/>
      <c r="H541" s="136"/>
      <c r="I541" s="136"/>
      <c r="J541" s="136"/>
      <c r="K541" s="136"/>
      <c r="L541" s="136"/>
      <c r="M541" s="136"/>
      <c r="N541" s="136"/>
      <c r="O541" s="136"/>
      <c r="P541" s="136"/>
      <c r="Q541" s="27"/>
      <c r="R541" s="136"/>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row>
    <row r="542" spans="1:44" ht="15.75" customHeight="1">
      <c r="A542" s="27"/>
      <c r="B542" s="27"/>
      <c r="C542" s="135"/>
      <c r="D542" s="27"/>
      <c r="E542" s="27"/>
      <c r="F542" s="135"/>
      <c r="G542" s="27"/>
      <c r="H542" s="136"/>
      <c r="I542" s="136"/>
      <c r="J542" s="136"/>
      <c r="K542" s="136"/>
      <c r="L542" s="136"/>
      <c r="M542" s="136"/>
      <c r="N542" s="136"/>
      <c r="O542" s="136"/>
      <c r="P542" s="136"/>
      <c r="Q542" s="27"/>
      <c r="R542" s="136"/>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row>
    <row r="543" spans="1:44" ht="15.75" customHeight="1">
      <c r="A543" s="27"/>
      <c r="B543" s="27"/>
      <c r="C543" s="135"/>
      <c r="D543" s="27"/>
      <c r="E543" s="27"/>
      <c r="F543" s="135"/>
      <c r="G543" s="27"/>
      <c r="H543" s="136"/>
      <c r="I543" s="136"/>
      <c r="J543" s="136"/>
      <c r="K543" s="136"/>
      <c r="L543" s="136"/>
      <c r="M543" s="136"/>
      <c r="N543" s="136"/>
      <c r="O543" s="136"/>
      <c r="P543" s="136"/>
      <c r="Q543" s="27"/>
      <c r="R543" s="136"/>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row>
    <row r="544" spans="1:44" ht="15.75" customHeight="1">
      <c r="A544" s="27"/>
      <c r="B544" s="27"/>
      <c r="C544" s="135"/>
      <c r="D544" s="27"/>
      <c r="E544" s="27"/>
      <c r="F544" s="135"/>
      <c r="G544" s="27"/>
      <c r="H544" s="136"/>
      <c r="I544" s="136"/>
      <c r="J544" s="136"/>
      <c r="K544" s="136"/>
      <c r="L544" s="136"/>
      <c r="M544" s="136"/>
      <c r="N544" s="136"/>
      <c r="O544" s="136"/>
      <c r="P544" s="136"/>
      <c r="Q544" s="27"/>
      <c r="R544" s="136"/>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row>
    <row r="545" spans="1:44" ht="15.75" customHeight="1">
      <c r="A545" s="27"/>
      <c r="B545" s="27"/>
      <c r="C545" s="135"/>
      <c r="D545" s="27"/>
      <c r="E545" s="27"/>
      <c r="F545" s="135"/>
      <c r="G545" s="27"/>
      <c r="H545" s="136"/>
      <c r="I545" s="136"/>
      <c r="J545" s="136"/>
      <c r="K545" s="136"/>
      <c r="L545" s="136"/>
      <c r="M545" s="136"/>
      <c r="N545" s="136"/>
      <c r="O545" s="136"/>
      <c r="P545" s="136"/>
      <c r="Q545" s="27"/>
      <c r="R545" s="136"/>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row>
    <row r="546" spans="1:44" ht="15.75" customHeight="1">
      <c r="A546" s="27"/>
      <c r="B546" s="27"/>
      <c r="C546" s="135"/>
      <c r="D546" s="27"/>
      <c r="E546" s="27"/>
      <c r="F546" s="135"/>
      <c r="G546" s="27"/>
      <c r="H546" s="136"/>
      <c r="I546" s="136"/>
      <c r="J546" s="136"/>
      <c r="K546" s="136"/>
      <c r="L546" s="136"/>
      <c r="M546" s="136"/>
      <c r="N546" s="136"/>
      <c r="O546" s="136"/>
      <c r="P546" s="136"/>
      <c r="Q546" s="27"/>
      <c r="R546" s="136"/>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row>
    <row r="547" spans="1:44" ht="15.75" customHeight="1">
      <c r="A547" s="27"/>
      <c r="B547" s="27"/>
      <c r="C547" s="135"/>
      <c r="D547" s="27"/>
      <c r="E547" s="27"/>
      <c r="F547" s="135"/>
      <c r="G547" s="27"/>
      <c r="H547" s="136"/>
      <c r="I547" s="136"/>
      <c r="J547" s="136"/>
      <c r="K547" s="136"/>
      <c r="L547" s="136"/>
      <c r="M547" s="136"/>
      <c r="N547" s="136"/>
      <c r="O547" s="136"/>
      <c r="P547" s="136"/>
      <c r="Q547" s="27"/>
      <c r="R547" s="136"/>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row>
    <row r="548" spans="1:44" ht="15.75" customHeight="1">
      <c r="A548" s="27"/>
      <c r="B548" s="27"/>
      <c r="C548" s="135"/>
      <c r="D548" s="27"/>
      <c r="E548" s="27"/>
      <c r="F548" s="135"/>
      <c r="G548" s="27"/>
      <c r="H548" s="136"/>
      <c r="I548" s="136"/>
      <c r="J548" s="136"/>
      <c r="K548" s="136"/>
      <c r="L548" s="136"/>
      <c r="M548" s="136"/>
      <c r="N548" s="136"/>
      <c r="O548" s="136"/>
      <c r="P548" s="136"/>
      <c r="Q548" s="27"/>
      <c r="R548" s="136"/>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row>
    <row r="549" spans="1:44" ht="15.75" customHeight="1">
      <c r="A549" s="27"/>
      <c r="B549" s="27"/>
      <c r="C549" s="135"/>
      <c r="D549" s="27"/>
      <c r="E549" s="27"/>
      <c r="F549" s="135"/>
      <c r="G549" s="27"/>
      <c r="H549" s="136"/>
      <c r="I549" s="136"/>
      <c r="J549" s="136"/>
      <c r="K549" s="136"/>
      <c r="L549" s="136"/>
      <c r="M549" s="136"/>
      <c r="N549" s="136"/>
      <c r="O549" s="136"/>
      <c r="P549" s="136"/>
      <c r="Q549" s="27"/>
      <c r="R549" s="136"/>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row>
    <row r="550" spans="1:44" ht="15.75" customHeight="1">
      <c r="A550" s="27"/>
      <c r="B550" s="27"/>
      <c r="C550" s="135"/>
      <c r="D550" s="27"/>
      <c r="E550" s="27"/>
      <c r="F550" s="135"/>
      <c r="G550" s="27"/>
      <c r="H550" s="136"/>
      <c r="I550" s="136"/>
      <c r="J550" s="136"/>
      <c r="K550" s="136"/>
      <c r="L550" s="136"/>
      <c r="M550" s="136"/>
      <c r="N550" s="136"/>
      <c r="O550" s="136"/>
      <c r="P550" s="136"/>
      <c r="Q550" s="27"/>
      <c r="R550" s="136"/>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row>
    <row r="551" spans="1:44" ht="15.75" customHeight="1">
      <c r="A551" s="27"/>
      <c r="B551" s="27"/>
      <c r="C551" s="135"/>
      <c r="D551" s="27"/>
      <c r="E551" s="27"/>
      <c r="F551" s="135"/>
      <c r="G551" s="27"/>
      <c r="H551" s="136"/>
      <c r="I551" s="136"/>
      <c r="J551" s="136"/>
      <c r="K551" s="136"/>
      <c r="L551" s="136"/>
      <c r="M551" s="136"/>
      <c r="N551" s="136"/>
      <c r="O551" s="136"/>
      <c r="P551" s="136"/>
      <c r="Q551" s="27"/>
      <c r="R551" s="136"/>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row>
    <row r="552" spans="1:44" ht="15.75" customHeight="1">
      <c r="A552" s="27"/>
      <c r="B552" s="27"/>
      <c r="C552" s="135"/>
      <c r="D552" s="27"/>
      <c r="E552" s="27"/>
      <c r="F552" s="135"/>
      <c r="G552" s="27"/>
      <c r="H552" s="136"/>
      <c r="I552" s="136"/>
      <c r="J552" s="136"/>
      <c r="K552" s="136"/>
      <c r="L552" s="136"/>
      <c r="M552" s="136"/>
      <c r="N552" s="136"/>
      <c r="O552" s="136"/>
      <c r="P552" s="136"/>
      <c r="Q552" s="27"/>
      <c r="R552" s="136"/>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row>
    <row r="553" spans="1:44" ht="15.75" customHeight="1">
      <c r="A553" s="27"/>
      <c r="B553" s="27"/>
      <c r="C553" s="135"/>
      <c r="D553" s="27"/>
      <c r="E553" s="27"/>
      <c r="F553" s="135"/>
      <c r="G553" s="27"/>
      <c r="H553" s="136"/>
      <c r="I553" s="136"/>
      <c r="J553" s="136"/>
      <c r="K553" s="136"/>
      <c r="L553" s="136"/>
      <c r="M553" s="136"/>
      <c r="N553" s="136"/>
      <c r="O553" s="136"/>
      <c r="P553" s="136"/>
      <c r="Q553" s="27"/>
      <c r="R553" s="136"/>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row>
    <row r="554" spans="1:44" ht="15.75" customHeight="1">
      <c r="A554" s="27"/>
      <c r="B554" s="27"/>
      <c r="C554" s="135"/>
      <c r="D554" s="27"/>
      <c r="E554" s="27"/>
      <c r="F554" s="135"/>
      <c r="G554" s="27"/>
      <c r="H554" s="136"/>
      <c r="I554" s="136"/>
      <c r="J554" s="136"/>
      <c r="K554" s="136"/>
      <c r="L554" s="136"/>
      <c r="M554" s="136"/>
      <c r="N554" s="136"/>
      <c r="O554" s="136"/>
      <c r="P554" s="136"/>
      <c r="Q554" s="27"/>
      <c r="R554" s="136"/>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row>
    <row r="555" spans="1:44" ht="15.75" customHeight="1">
      <c r="A555" s="27"/>
      <c r="B555" s="27"/>
      <c r="C555" s="135"/>
      <c r="D555" s="27"/>
      <c r="E555" s="27"/>
      <c r="F555" s="135"/>
      <c r="G555" s="27"/>
      <c r="H555" s="136"/>
      <c r="I555" s="136"/>
      <c r="J555" s="136"/>
      <c r="K555" s="136"/>
      <c r="L555" s="136"/>
      <c r="M555" s="136"/>
      <c r="N555" s="136"/>
      <c r="O555" s="136"/>
      <c r="P555" s="136"/>
      <c r="Q555" s="27"/>
      <c r="R555" s="136"/>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row>
    <row r="556" spans="1:44" ht="15.75" customHeight="1">
      <c r="A556" s="27"/>
      <c r="B556" s="27"/>
      <c r="C556" s="135"/>
      <c r="D556" s="27"/>
      <c r="E556" s="27"/>
      <c r="F556" s="135"/>
      <c r="G556" s="27"/>
      <c r="H556" s="136"/>
      <c r="I556" s="136"/>
      <c r="J556" s="136"/>
      <c r="K556" s="136"/>
      <c r="L556" s="136"/>
      <c r="M556" s="136"/>
      <c r="N556" s="136"/>
      <c r="O556" s="136"/>
      <c r="P556" s="136"/>
      <c r="Q556" s="27"/>
      <c r="R556" s="136"/>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row>
    <row r="557" spans="1:44" ht="15.75" customHeight="1">
      <c r="A557" s="27"/>
      <c r="B557" s="27"/>
      <c r="C557" s="135"/>
      <c r="D557" s="27"/>
      <c r="E557" s="27"/>
      <c r="F557" s="135"/>
      <c r="G557" s="27"/>
      <c r="H557" s="136"/>
      <c r="I557" s="136"/>
      <c r="J557" s="136"/>
      <c r="K557" s="136"/>
      <c r="L557" s="136"/>
      <c r="M557" s="136"/>
      <c r="N557" s="136"/>
      <c r="O557" s="136"/>
      <c r="P557" s="136"/>
      <c r="Q557" s="27"/>
      <c r="R557" s="136"/>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row>
    <row r="558" spans="1:44" ht="15.75" customHeight="1">
      <c r="A558" s="27"/>
      <c r="B558" s="27"/>
      <c r="C558" s="135"/>
      <c r="D558" s="27"/>
      <c r="E558" s="27"/>
      <c r="F558" s="135"/>
      <c r="G558" s="27"/>
      <c r="H558" s="136"/>
      <c r="I558" s="136"/>
      <c r="J558" s="136"/>
      <c r="K558" s="136"/>
      <c r="L558" s="136"/>
      <c r="M558" s="136"/>
      <c r="N558" s="136"/>
      <c r="O558" s="136"/>
      <c r="P558" s="136"/>
      <c r="Q558" s="27"/>
      <c r="R558" s="136"/>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row>
    <row r="559" spans="1:44" ht="15.75" customHeight="1">
      <c r="A559" s="27"/>
      <c r="B559" s="27"/>
      <c r="C559" s="135"/>
      <c r="D559" s="27"/>
      <c r="E559" s="27"/>
      <c r="F559" s="135"/>
      <c r="G559" s="27"/>
      <c r="H559" s="136"/>
      <c r="I559" s="136"/>
      <c r="J559" s="136"/>
      <c r="K559" s="136"/>
      <c r="L559" s="136"/>
      <c r="M559" s="136"/>
      <c r="N559" s="136"/>
      <c r="O559" s="136"/>
      <c r="P559" s="136"/>
      <c r="Q559" s="27"/>
      <c r="R559" s="136"/>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row>
    <row r="560" spans="1:44" ht="15.75" customHeight="1">
      <c r="A560" s="27"/>
      <c r="B560" s="27"/>
      <c r="C560" s="135"/>
      <c r="D560" s="27"/>
      <c r="E560" s="27"/>
      <c r="F560" s="135"/>
      <c r="G560" s="27"/>
      <c r="H560" s="136"/>
      <c r="I560" s="136"/>
      <c r="J560" s="136"/>
      <c r="K560" s="136"/>
      <c r="L560" s="136"/>
      <c r="M560" s="136"/>
      <c r="N560" s="136"/>
      <c r="O560" s="136"/>
      <c r="P560" s="136"/>
      <c r="Q560" s="27"/>
      <c r="R560" s="136"/>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row>
    <row r="561" spans="1:44" ht="15.75" customHeight="1">
      <c r="A561" s="27"/>
      <c r="B561" s="27"/>
      <c r="C561" s="135"/>
      <c r="D561" s="27"/>
      <c r="E561" s="27"/>
      <c r="F561" s="135"/>
      <c r="G561" s="27"/>
      <c r="H561" s="136"/>
      <c r="I561" s="136"/>
      <c r="J561" s="136"/>
      <c r="K561" s="136"/>
      <c r="L561" s="136"/>
      <c r="M561" s="136"/>
      <c r="N561" s="136"/>
      <c r="O561" s="136"/>
      <c r="P561" s="136"/>
      <c r="Q561" s="27"/>
      <c r="R561" s="136"/>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row>
    <row r="562" spans="1:44" ht="15.75" customHeight="1">
      <c r="A562" s="27"/>
      <c r="B562" s="27"/>
      <c r="C562" s="135"/>
      <c r="D562" s="27"/>
      <c r="E562" s="27"/>
      <c r="F562" s="135"/>
      <c r="G562" s="27"/>
      <c r="H562" s="136"/>
      <c r="I562" s="136"/>
      <c r="J562" s="136"/>
      <c r="K562" s="136"/>
      <c r="L562" s="136"/>
      <c r="M562" s="136"/>
      <c r="N562" s="136"/>
      <c r="O562" s="136"/>
      <c r="P562" s="136"/>
      <c r="Q562" s="27"/>
      <c r="R562" s="136"/>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row>
    <row r="563" spans="1:44" ht="15.75" customHeight="1">
      <c r="A563" s="27"/>
      <c r="B563" s="27"/>
      <c r="C563" s="135"/>
      <c r="D563" s="27"/>
      <c r="E563" s="27"/>
      <c r="F563" s="135"/>
      <c r="G563" s="27"/>
      <c r="H563" s="136"/>
      <c r="I563" s="136"/>
      <c r="J563" s="136"/>
      <c r="K563" s="136"/>
      <c r="L563" s="136"/>
      <c r="M563" s="136"/>
      <c r="N563" s="136"/>
      <c r="O563" s="136"/>
      <c r="P563" s="136"/>
      <c r="Q563" s="27"/>
      <c r="R563" s="136"/>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row>
    <row r="564" spans="1:44" ht="15.75" customHeight="1">
      <c r="A564" s="27"/>
      <c r="B564" s="27"/>
      <c r="C564" s="135"/>
      <c r="D564" s="27"/>
      <c r="E564" s="27"/>
      <c r="F564" s="135"/>
      <c r="G564" s="27"/>
      <c r="H564" s="136"/>
      <c r="I564" s="136"/>
      <c r="J564" s="136"/>
      <c r="K564" s="136"/>
      <c r="L564" s="136"/>
      <c r="M564" s="136"/>
      <c r="N564" s="136"/>
      <c r="O564" s="136"/>
      <c r="P564" s="136"/>
      <c r="Q564" s="27"/>
      <c r="R564" s="136"/>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row>
    <row r="565" spans="1:44" ht="15.75" customHeight="1">
      <c r="A565" s="27"/>
      <c r="B565" s="27"/>
      <c r="C565" s="135"/>
      <c r="D565" s="27"/>
      <c r="E565" s="27"/>
      <c r="F565" s="135"/>
      <c r="G565" s="27"/>
      <c r="H565" s="136"/>
      <c r="I565" s="136"/>
      <c r="J565" s="136"/>
      <c r="K565" s="136"/>
      <c r="L565" s="136"/>
      <c r="M565" s="136"/>
      <c r="N565" s="136"/>
      <c r="O565" s="136"/>
      <c r="P565" s="136"/>
      <c r="Q565" s="27"/>
      <c r="R565" s="136"/>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row>
    <row r="566" spans="1:44" ht="15.75" customHeight="1">
      <c r="A566" s="27"/>
      <c r="B566" s="27"/>
      <c r="C566" s="135"/>
      <c r="D566" s="27"/>
      <c r="E566" s="27"/>
      <c r="F566" s="135"/>
      <c r="G566" s="27"/>
      <c r="H566" s="136"/>
      <c r="I566" s="136"/>
      <c r="J566" s="136"/>
      <c r="K566" s="136"/>
      <c r="L566" s="136"/>
      <c r="M566" s="136"/>
      <c r="N566" s="136"/>
      <c r="O566" s="136"/>
      <c r="P566" s="136"/>
      <c r="Q566" s="27"/>
      <c r="R566" s="136"/>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row>
    <row r="567" spans="1:44" ht="15.75" customHeight="1">
      <c r="A567" s="27"/>
      <c r="B567" s="27"/>
      <c r="C567" s="135"/>
      <c r="D567" s="27"/>
      <c r="E567" s="27"/>
      <c r="F567" s="135"/>
      <c r="G567" s="27"/>
      <c r="H567" s="136"/>
      <c r="I567" s="136"/>
      <c r="J567" s="136"/>
      <c r="K567" s="136"/>
      <c r="L567" s="136"/>
      <c r="M567" s="136"/>
      <c r="N567" s="136"/>
      <c r="O567" s="136"/>
      <c r="P567" s="136"/>
      <c r="Q567" s="27"/>
      <c r="R567" s="136"/>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row>
    <row r="568" spans="1:44" ht="15.75" customHeight="1">
      <c r="A568" s="27"/>
      <c r="B568" s="27"/>
      <c r="C568" s="135"/>
      <c r="D568" s="27"/>
      <c r="E568" s="27"/>
      <c r="F568" s="135"/>
      <c r="G568" s="27"/>
      <c r="H568" s="136"/>
      <c r="I568" s="136"/>
      <c r="J568" s="136"/>
      <c r="K568" s="136"/>
      <c r="L568" s="136"/>
      <c r="M568" s="136"/>
      <c r="N568" s="136"/>
      <c r="O568" s="136"/>
      <c r="P568" s="136"/>
      <c r="Q568" s="27"/>
      <c r="R568" s="136"/>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row>
    <row r="569" spans="1:44" ht="15.75" customHeight="1">
      <c r="A569" s="27"/>
      <c r="B569" s="27"/>
      <c r="C569" s="135"/>
      <c r="D569" s="27"/>
      <c r="E569" s="27"/>
      <c r="F569" s="135"/>
      <c r="G569" s="27"/>
      <c r="H569" s="136"/>
      <c r="I569" s="136"/>
      <c r="J569" s="136"/>
      <c r="K569" s="136"/>
      <c r="L569" s="136"/>
      <c r="M569" s="136"/>
      <c r="N569" s="136"/>
      <c r="O569" s="136"/>
      <c r="P569" s="136"/>
      <c r="Q569" s="27"/>
      <c r="R569" s="136"/>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row>
    <row r="570" spans="1:44" ht="15.75" customHeight="1">
      <c r="A570" s="27"/>
      <c r="B570" s="27"/>
      <c r="C570" s="135"/>
      <c r="D570" s="27"/>
      <c r="E570" s="27"/>
      <c r="F570" s="135"/>
      <c r="G570" s="27"/>
      <c r="H570" s="136"/>
      <c r="I570" s="136"/>
      <c r="J570" s="136"/>
      <c r="K570" s="136"/>
      <c r="L570" s="136"/>
      <c r="M570" s="136"/>
      <c r="N570" s="136"/>
      <c r="O570" s="136"/>
      <c r="P570" s="136"/>
      <c r="Q570" s="27"/>
      <c r="R570" s="136"/>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row>
    <row r="571" spans="1:44" ht="15.75" customHeight="1">
      <c r="A571" s="27"/>
      <c r="B571" s="27"/>
      <c r="C571" s="135"/>
      <c r="D571" s="27"/>
      <c r="E571" s="27"/>
      <c r="F571" s="135"/>
      <c r="G571" s="27"/>
      <c r="H571" s="136"/>
      <c r="I571" s="136"/>
      <c r="J571" s="136"/>
      <c r="K571" s="136"/>
      <c r="L571" s="136"/>
      <c r="M571" s="136"/>
      <c r="N571" s="136"/>
      <c r="O571" s="136"/>
      <c r="P571" s="136"/>
      <c r="Q571" s="27"/>
      <c r="R571" s="136"/>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row>
    <row r="572" spans="1:44" ht="15.75" customHeight="1">
      <c r="A572" s="27"/>
      <c r="B572" s="27"/>
      <c r="C572" s="135"/>
      <c r="D572" s="27"/>
      <c r="E572" s="27"/>
      <c r="F572" s="135"/>
      <c r="G572" s="27"/>
      <c r="H572" s="136"/>
      <c r="I572" s="136"/>
      <c r="J572" s="136"/>
      <c r="K572" s="136"/>
      <c r="L572" s="136"/>
      <c r="M572" s="136"/>
      <c r="N572" s="136"/>
      <c r="O572" s="136"/>
      <c r="P572" s="136"/>
      <c r="Q572" s="27"/>
      <c r="R572" s="136"/>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row>
    <row r="573" spans="1:44" ht="15.75" customHeight="1">
      <c r="A573" s="27"/>
      <c r="B573" s="27"/>
      <c r="C573" s="135"/>
      <c r="D573" s="27"/>
      <c r="E573" s="27"/>
      <c r="F573" s="135"/>
      <c r="G573" s="27"/>
      <c r="H573" s="136"/>
      <c r="I573" s="136"/>
      <c r="J573" s="136"/>
      <c r="K573" s="136"/>
      <c r="L573" s="136"/>
      <c r="M573" s="136"/>
      <c r="N573" s="136"/>
      <c r="O573" s="136"/>
      <c r="P573" s="136"/>
      <c r="Q573" s="27"/>
      <c r="R573" s="136"/>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row>
    <row r="574" spans="1:44" ht="15.75" customHeight="1">
      <c r="A574" s="27"/>
      <c r="B574" s="27"/>
      <c r="C574" s="135"/>
      <c r="D574" s="27"/>
      <c r="E574" s="27"/>
      <c r="F574" s="135"/>
      <c r="G574" s="27"/>
      <c r="H574" s="136"/>
      <c r="I574" s="136"/>
      <c r="J574" s="136"/>
      <c r="K574" s="136"/>
      <c r="L574" s="136"/>
      <c r="M574" s="136"/>
      <c r="N574" s="136"/>
      <c r="O574" s="136"/>
      <c r="P574" s="136"/>
      <c r="Q574" s="27"/>
      <c r="R574" s="136"/>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row>
    <row r="575" spans="1:44" ht="15.75" customHeight="1">
      <c r="A575" s="27"/>
      <c r="B575" s="27"/>
      <c r="C575" s="135"/>
      <c r="D575" s="27"/>
      <c r="E575" s="27"/>
      <c r="F575" s="135"/>
      <c r="G575" s="27"/>
      <c r="H575" s="136"/>
      <c r="I575" s="136"/>
      <c r="J575" s="136"/>
      <c r="K575" s="136"/>
      <c r="L575" s="136"/>
      <c r="M575" s="136"/>
      <c r="N575" s="136"/>
      <c r="O575" s="136"/>
      <c r="P575" s="136"/>
      <c r="Q575" s="27"/>
      <c r="R575" s="136"/>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row>
    <row r="576" spans="1:44" ht="15.75" customHeight="1">
      <c r="A576" s="27"/>
      <c r="B576" s="27"/>
      <c r="C576" s="135"/>
      <c r="D576" s="27"/>
      <c r="E576" s="27"/>
      <c r="F576" s="135"/>
      <c r="G576" s="27"/>
      <c r="H576" s="136"/>
      <c r="I576" s="136"/>
      <c r="J576" s="136"/>
      <c r="K576" s="136"/>
      <c r="L576" s="136"/>
      <c r="M576" s="136"/>
      <c r="N576" s="136"/>
      <c r="O576" s="136"/>
      <c r="P576" s="136"/>
      <c r="Q576" s="27"/>
      <c r="R576" s="136"/>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row>
    <row r="577" spans="1:44" ht="15.75" customHeight="1">
      <c r="A577" s="27"/>
      <c r="B577" s="27"/>
      <c r="C577" s="135"/>
      <c r="D577" s="27"/>
      <c r="E577" s="27"/>
      <c r="F577" s="135"/>
      <c r="G577" s="27"/>
      <c r="H577" s="136"/>
      <c r="I577" s="136"/>
      <c r="J577" s="136"/>
      <c r="K577" s="136"/>
      <c r="L577" s="136"/>
      <c r="M577" s="136"/>
      <c r="N577" s="136"/>
      <c r="O577" s="136"/>
      <c r="P577" s="136"/>
      <c r="Q577" s="27"/>
      <c r="R577" s="136"/>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row>
    <row r="578" spans="1:44" ht="15.75" customHeight="1">
      <c r="A578" s="27"/>
      <c r="B578" s="27"/>
      <c r="C578" s="135"/>
      <c r="D578" s="27"/>
      <c r="E578" s="27"/>
      <c r="F578" s="135"/>
      <c r="G578" s="27"/>
      <c r="H578" s="136"/>
      <c r="I578" s="136"/>
      <c r="J578" s="136"/>
      <c r="K578" s="136"/>
      <c r="L578" s="136"/>
      <c r="M578" s="136"/>
      <c r="N578" s="136"/>
      <c r="O578" s="136"/>
      <c r="P578" s="136"/>
      <c r="Q578" s="27"/>
      <c r="R578" s="136"/>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row>
    <row r="579" spans="1:44" ht="15.75" customHeight="1">
      <c r="A579" s="27"/>
      <c r="B579" s="27"/>
      <c r="C579" s="135"/>
      <c r="D579" s="27"/>
      <c r="E579" s="27"/>
      <c r="F579" s="135"/>
      <c r="G579" s="27"/>
      <c r="H579" s="136"/>
      <c r="I579" s="136"/>
      <c r="J579" s="136"/>
      <c r="K579" s="136"/>
      <c r="L579" s="136"/>
      <c r="M579" s="136"/>
      <c r="N579" s="136"/>
      <c r="O579" s="136"/>
      <c r="P579" s="136"/>
      <c r="Q579" s="27"/>
      <c r="R579" s="136"/>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row>
    <row r="580" spans="1:44" ht="15.75" customHeight="1">
      <c r="A580" s="27"/>
      <c r="B580" s="27"/>
      <c r="C580" s="135"/>
      <c r="D580" s="27"/>
      <c r="E580" s="27"/>
      <c r="F580" s="135"/>
      <c r="G580" s="27"/>
      <c r="H580" s="136"/>
      <c r="I580" s="136"/>
      <c r="J580" s="136"/>
      <c r="K580" s="136"/>
      <c r="L580" s="136"/>
      <c r="M580" s="136"/>
      <c r="N580" s="136"/>
      <c r="O580" s="136"/>
      <c r="P580" s="136"/>
      <c r="Q580" s="27"/>
      <c r="R580" s="136"/>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row>
    <row r="581" spans="1:44" ht="15.75" customHeight="1">
      <c r="A581" s="27"/>
      <c r="B581" s="27"/>
      <c r="C581" s="135"/>
      <c r="D581" s="27"/>
      <c r="E581" s="27"/>
      <c r="F581" s="135"/>
      <c r="G581" s="27"/>
      <c r="H581" s="136"/>
      <c r="I581" s="136"/>
      <c r="J581" s="136"/>
      <c r="K581" s="136"/>
      <c r="L581" s="136"/>
      <c r="M581" s="136"/>
      <c r="N581" s="136"/>
      <c r="O581" s="136"/>
      <c r="P581" s="136"/>
      <c r="Q581" s="27"/>
      <c r="R581" s="136"/>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row>
    <row r="582" spans="1:44" ht="15.75" customHeight="1">
      <c r="A582" s="27"/>
      <c r="B582" s="27"/>
      <c r="C582" s="135"/>
      <c r="D582" s="27"/>
      <c r="E582" s="27"/>
      <c r="F582" s="135"/>
      <c r="G582" s="27"/>
      <c r="H582" s="136"/>
      <c r="I582" s="136"/>
      <c r="J582" s="136"/>
      <c r="K582" s="136"/>
      <c r="L582" s="136"/>
      <c r="M582" s="136"/>
      <c r="N582" s="136"/>
      <c r="O582" s="136"/>
      <c r="P582" s="136"/>
      <c r="Q582" s="27"/>
      <c r="R582" s="136"/>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row>
    <row r="583" spans="1:44" ht="15.75" customHeight="1">
      <c r="A583" s="27"/>
      <c r="B583" s="27"/>
      <c r="C583" s="135"/>
      <c r="D583" s="27"/>
      <c r="E583" s="27"/>
      <c r="F583" s="135"/>
      <c r="G583" s="27"/>
      <c r="H583" s="136"/>
      <c r="I583" s="136"/>
      <c r="J583" s="136"/>
      <c r="K583" s="136"/>
      <c r="L583" s="136"/>
      <c r="M583" s="136"/>
      <c r="N583" s="136"/>
      <c r="O583" s="136"/>
      <c r="P583" s="136"/>
      <c r="Q583" s="27"/>
      <c r="R583" s="136"/>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row>
    <row r="584" spans="1:44" ht="15.75" customHeight="1">
      <c r="A584" s="27"/>
      <c r="B584" s="27"/>
      <c r="C584" s="135"/>
      <c r="D584" s="27"/>
      <c r="E584" s="27"/>
      <c r="F584" s="135"/>
      <c r="G584" s="27"/>
      <c r="H584" s="136"/>
      <c r="I584" s="136"/>
      <c r="J584" s="136"/>
      <c r="K584" s="136"/>
      <c r="L584" s="136"/>
      <c r="M584" s="136"/>
      <c r="N584" s="136"/>
      <c r="O584" s="136"/>
      <c r="P584" s="136"/>
      <c r="Q584" s="27"/>
      <c r="R584" s="136"/>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row>
    <row r="585" spans="1:44" ht="15.75" customHeight="1">
      <c r="A585" s="27"/>
      <c r="B585" s="27"/>
      <c r="C585" s="135"/>
      <c r="D585" s="27"/>
      <c r="E585" s="27"/>
      <c r="F585" s="135"/>
      <c r="G585" s="27"/>
      <c r="H585" s="136"/>
      <c r="I585" s="136"/>
      <c r="J585" s="136"/>
      <c r="K585" s="136"/>
      <c r="L585" s="136"/>
      <c r="M585" s="136"/>
      <c r="N585" s="136"/>
      <c r="O585" s="136"/>
      <c r="P585" s="136"/>
      <c r="Q585" s="27"/>
      <c r="R585" s="136"/>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row>
    <row r="586" spans="1:44" ht="15.75" customHeight="1">
      <c r="A586" s="27"/>
      <c r="B586" s="27"/>
      <c r="C586" s="135"/>
      <c r="D586" s="27"/>
      <c r="E586" s="27"/>
      <c r="F586" s="135"/>
      <c r="G586" s="27"/>
      <c r="H586" s="136"/>
      <c r="I586" s="136"/>
      <c r="J586" s="136"/>
      <c r="K586" s="136"/>
      <c r="L586" s="136"/>
      <c r="M586" s="136"/>
      <c r="N586" s="136"/>
      <c r="O586" s="136"/>
      <c r="P586" s="136"/>
      <c r="Q586" s="27"/>
      <c r="R586" s="136"/>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row>
    <row r="587" spans="1:44" ht="15.75" customHeight="1">
      <c r="A587" s="27"/>
      <c r="B587" s="27"/>
      <c r="C587" s="135"/>
      <c r="D587" s="27"/>
      <c r="E587" s="27"/>
      <c r="F587" s="135"/>
      <c r="G587" s="27"/>
      <c r="H587" s="136"/>
      <c r="I587" s="136"/>
      <c r="J587" s="136"/>
      <c r="K587" s="136"/>
      <c r="L587" s="136"/>
      <c r="M587" s="136"/>
      <c r="N587" s="136"/>
      <c r="O587" s="136"/>
      <c r="P587" s="136"/>
      <c r="Q587" s="27"/>
      <c r="R587" s="136"/>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row>
    <row r="588" spans="1:44" ht="15.75" customHeight="1">
      <c r="A588" s="27"/>
      <c r="B588" s="27"/>
      <c r="C588" s="135"/>
      <c r="D588" s="27"/>
      <c r="E588" s="27"/>
      <c r="F588" s="135"/>
      <c r="G588" s="27"/>
      <c r="H588" s="136"/>
      <c r="I588" s="136"/>
      <c r="J588" s="136"/>
      <c r="K588" s="136"/>
      <c r="L588" s="136"/>
      <c r="M588" s="136"/>
      <c r="N588" s="136"/>
      <c r="O588" s="136"/>
      <c r="P588" s="136"/>
      <c r="Q588" s="27"/>
      <c r="R588" s="136"/>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row>
    <row r="589" spans="1:44" ht="15.75" customHeight="1">
      <c r="A589" s="27"/>
      <c r="B589" s="27"/>
      <c r="C589" s="135"/>
      <c r="D589" s="27"/>
      <c r="E589" s="27"/>
      <c r="F589" s="135"/>
      <c r="G589" s="27"/>
      <c r="H589" s="136"/>
      <c r="I589" s="136"/>
      <c r="J589" s="136"/>
      <c r="K589" s="136"/>
      <c r="L589" s="136"/>
      <c r="M589" s="136"/>
      <c r="N589" s="136"/>
      <c r="O589" s="136"/>
      <c r="P589" s="136"/>
      <c r="Q589" s="27"/>
      <c r="R589" s="136"/>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row>
    <row r="590" spans="1:44" ht="15.75" customHeight="1">
      <c r="A590" s="27"/>
      <c r="B590" s="27"/>
      <c r="C590" s="135"/>
      <c r="D590" s="27"/>
      <c r="E590" s="27"/>
      <c r="F590" s="135"/>
      <c r="G590" s="27"/>
      <c r="H590" s="136"/>
      <c r="I590" s="136"/>
      <c r="J590" s="136"/>
      <c r="K590" s="136"/>
      <c r="L590" s="136"/>
      <c r="M590" s="136"/>
      <c r="N590" s="136"/>
      <c r="O590" s="136"/>
      <c r="P590" s="136"/>
      <c r="Q590" s="27"/>
      <c r="R590" s="136"/>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row>
    <row r="591" spans="1:44" ht="15.75" customHeight="1">
      <c r="A591" s="27"/>
      <c r="B591" s="27"/>
      <c r="C591" s="135"/>
      <c r="D591" s="27"/>
      <c r="E591" s="27"/>
      <c r="F591" s="135"/>
      <c r="G591" s="27"/>
      <c r="H591" s="136"/>
      <c r="I591" s="136"/>
      <c r="J591" s="136"/>
      <c r="K591" s="136"/>
      <c r="L591" s="136"/>
      <c r="M591" s="136"/>
      <c r="N591" s="136"/>
      <c r="O591" s="136"/>
      <c r="P591" s="136"/>
      <c r="Q591" s="27"/>
      <c r="R591" s="136"/>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row>
    <row r="592" spans="1:44" ht="15.75" customHeight="1">
      <c r="A592" s="27"/>
      <c r="B592" s="27"/>
      <c r="C592" s="135"/>
      <c r="D592" s="27"/>
      <c r="E592" s="27"/>
      <c r="F592" s="135"/>
      <c r="G592" s="27"/>
      <c r="H592" s="136"/>
      <c r="I592" s="136"/>
      <c r="J592" s="136"/>
      <c r="K592" s="136"/>
      <c r="L592" s="136"/>
      <c r="M592" s="136"/>
      <c r="N592" s="136"/>
      <c r="O592" s="136"/>
      <c r="P592" s="136"/>
      <c r="Q592" s="27"/>
      <c r="R592" s="136"/>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row>
    <row r="593" spans="1:44" ht="15.75" customHeight="1">
      <c r="A593" s="27"/>
      <c r="B593" s="27"/>
      <c r="C593" s="135"/>
      <c r="D593" s="27"/>
      <c r="E593" s="27"/>
      <c r="F593" s="135"/>
      <c r="G593" s="27"/>
      <c r="H593" s="136"/>
      <c r="I593" s="136"/>
      <c r="J593" s="136"/>
      <c r="K593" s="136"/>
      <c r="L593" s="136"/>
      <c r="M593" s="136"/>
      <c r="N593" s="136"/>
      <c r="O593" s="136"/>
      <c r="P593" s="136"/>
      <c r="Q593" s="27"/>
      <c r="R593" s="136"/>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row>
    <row r="594" spans="1:44" ht="15.75" customHeight="1">
      <c r="A594" s="27"/>
      <c r="B594" s="27"/>
      <c r="C594" s="135"/>
      <c r="D594" s="27"/>
      <c r="E594" s="27"/>
      <c r="F594" s="135"/>
      <c r="G594" s="27"/>
      <c r="H594" s="136"/>
      <c r="I594" s="136"/>
      <c r="J594" s="136"/>
      <c r="K594" s="136"/>
      <c r="L594" s="136"/>
      <c r="M594" s="136"/>
      <c r="N594" s="136"/>
      <c r="O594" s="136"/>
      <c r="P594" s="136"/>
      <c r="Q594" s="27"/>
      <c r="R594" s="136"/>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row>
    <row r="595" spans="1:44" ht="15.75" customHeight="1">
      <c r="A595" s="27"/>
      <c r="B595" s="27"/>
      <c r="C595" s="135"/>
      <c r="D595" s="27"/>
      <c r="E595" s="27"/>
      <c r="F595" s="135"/>
      <c r="G595" s="27"/>
      <c r="H595" s="136"/>
      <c r="I595" s="136"/>
      <c r="J595" s="136"/>
      <c r="K595" s="136"/>
      <c r="L595" s="136"/>
      <c r="M595" s="136"/>
      <c r="N595" s="136"/>
      <c r="O595" s="136"/>
      <c r="P595" s="136"/>
      <c r="Q595" s="27"/>
      <c r="R595" s="136"/>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row>
    <row r="596" spans="1:44" ht="15.75" customHeight="1">
      <c r="A596" s="27"/>
      <c r="B596" s="27"/>
      <c r="C596" s="135"/>
      <c r="D596" s="27"/>
      <c r="E596" s="27"/>
      <c r="F596" s="135"/>
      <c r="G596" s="27"/>
      <c r="H596" s="136"/>
      <c r="I596" s="136"/>
      <c r="J596" s="136"/>
      <c r="K596" s="136"/>
      <c r="L596" s="136"/>
      <c r="M596" s="136"/>
      <c r="N596" s="136"/>
      <c r="O596" s="136"/>
      <c r="P596" s="136"/>
      <c r="Q596" s="27"/>
      <c r="R596" s="136"/>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row>
    <row r="597" spans="1:44" ht="15.75" customHeight="1">
      <c r="A597" s="27"/>
      <c r="B597" s="27"/>
      <c r="C597" s="135"/>
      <c r="D597" s="27"/>
      <c r="E597" s="27"/>
      <c r="F597" s="135"/>
      <c r="G597" s="27"/>
      <c r="H597" s="136"/>
      <c r="I597" s="136"/>
      <c r="J597" s="136"/>
      <c r="K597" s="136"/>
      <c r="L597" s="136"/>
      <c r="M597" s="136"/>
      <c r="N597" s="136"/>
      <c r="O597" s="136"/>
      <c r="P597" s="136"/>
      <c r="Q597" s="27"/>
      <c r="R597" s="136"/>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row>
    <row r="598" spans="1:44" ht="15.75" customHeight="1">
      <c r="A598" s="27"/>
      <c r="B598" s="27"/>
      <c r="C598" s="135"/>
      <c r="D598" s="27"/>
      <c r="E598" s="27"/>
      <c r="F598" s="135"/>
      <c r="G598" s="27"/>
      <c r="H598" s="136"/>
      <c r="I598" s="136"/>
      <c r="J598" s="136"/>
      <c r="K598" s="136"/>
      <c r="L598" s="136"/>
      <c r="M598" s="136"/>
      <c r="N598" s="136"/>
      <c r="O598" s="136"/>
      <c r="P598" s="136"/>
      <c r="Q598" s="27"/>
      <c r="R598" s="136"/>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row>
    <row r="599" spans="1:44" ht="15.75" customHeight="1">
      <c r="A599" s="27"/>
      <c r="B599" s="27"/>
      <c r="C599" s="135"/>
      <c r="D599" s="27"/>
      <c r="E599" s="27"/>
      <c r="F599" s="135"/>
      <c r="G599" s="27"/>
      <c r="H599" s="136"/>
      <c r="I599" s="136"/>
      <c r="J599" s="136"/>
      <c r="K599" s="136"/>
      <c r="L599" s="136"/>
      <c r="M599" s="136"/>
      <c r="N599" s="136"/>
      <c r="O599" s="136"/>
      <c r="P599" s="136"/>
      <c r="Q599" s="27"/>
      <c r="R599" s="136"/>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row>
    <row r="600" spans="1:44" ht="15.75" customHeight="1">
      <c r="A600" s="27"/>
      <c r="B600" s="27"/>
      <c r="C600" s="135"/>
      <c r="D600" s="27"/>
      <c r="E600" s="27"/>
      <c r="F600" s="135"/>
      <c r="G600" s="27"/>
      <c r="H600" s="136"/>
      <c r="I600" s="136"/>
      <c r="J600" s="136"/>
      <c r="K600" s="136"/>
      <c r="L600" s="136"/>
      <c r="M600" s="136"/>
      <c r="N600" s="136"/>
      <c r="O600" s="136"/>
      <c r="P600" s="136"/>
      <c r="Q600" s="27"/>
      <c r="R600" s="136"/>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row>
    <row r="601" spans="1:44" ht="15.75" customHeight="1">
      <c r="A601" s="27"/>
      <c r="B601" s="27"/>
      <c r="C601" s="135"/>
      <c r="D601" s="27"/>
      <c r="E601" s="27"/>
      <c r="F601" s="135"/>
      <c r="G601" s="27"/>
      <c r="H601" s="136"/>
      <c r="I601" s="136"/>
      <c r="J601" s="136"/>
      <c r="K601" s="136"/>
      <c r="L601" s="136"/>
      <c r="M601" s="136"/>
      <c r="N601" s="136"/>
      <c r="O601" s="136"/>
      <c r="P601" s="136"/>
      <c r="Q601" s="27"/>
      <c r="R601" s="136"/>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row>
    <row r="602" spans="1:44" ht="15.75" customHeight="1">
      <c r="A602" s="27"/>
      <c r="B602" s="27"/>
      <c r="C602" s="135"/>
      <c r="D602" s="27"/>
      <c r="E602" s="27"/>
      <c r="F602" s="135"/>
      <c r="G602" s="27"/>
      <c r="H602" s="136"/>
      <c r="I602" s="136"/>
      <c r="J602" s="136"/>
      <c r="K602" s="136"/>
      <c r="L602" s="136"/>
      <c r="M602" s="136"/>
      <c r="N602" s="136"/>
      <c r="O602" s="136"/>
      <c r="P602" s="136"/>
      <c r="Q602" s="27"/>
      <c r="R602" s="136"/>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row>
    <row r="603" spans="1:44" ht="15.75" customHeight="1">
      <c r="A603" s="27"/>
      <c r="B603" s="27"/>
      <c r="C603" s="135"/>
      <c r="D603" s="27"/>
      <c r="E603" s="27"/>
      <c r="F603" s="135"/>
      <c r="G603" s="27"/>
      <c r="H603" s="136"/>
      <c r="I603" s="136"/>
      <c r="J603" s="136"/>
      <c r="K603" s="136"/>
      <c r="L603" s="136"/>
      <c r="M603" s="136"/>
      <c r="N603" s="136"/>
      <c r="O603" s="136"/>
      <c r="P603" s="136"/>
      <c r="Q603" s="27"/>
      <c r="R603" s="136"/>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row>
    <row r="604" spans="1:44" ht="15.75" customHeight="1">
      <c r="A604" s="27"/>
      <c r="B604" s="27"/>
      <c r="C604" s="135"/>
      <c r="D604" s="27"/>
      <c r="E604" s="27"/>
      <c r="F604" s="135"/>
      <c r="G604" s="27"/>
      <c r="H604" s="136"/>
      <c r="I604" s="136"/>
      <c r="J604" s="136"/>
      <c r="K604" s="136"/>
      <c r="L604" s="136"/>
      <c r="M604" s="136"/>
      <c r="N604" s="136"/>
      <c r="O604" s="136"/>
      <c r="P604" s="136"/>
      <c r="Q604" s="27"/>
      <c r="R604" s="136"/>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row>
    <row r="605" spans="1:44" ht="15.75" customHeight="1">
      <c r="A605" s="27"/>
      <c r="B605" s="27"/>
      <c r="C605" s="135"/>
      <c r="D605" s="27"/>
      <c r="E605" s="27"/>
      <c r="F605" s="135"/>
      <c r="G605" s="27"/>
      <c r="H605" s="136"/>
      <c r="I605" s="136"/>
      <c r="J605" s="136"/>
      <c r="K605" s="136"/>
      <c r="L605" s="136"/>
      <c r="M605" s="136"/>
      <c r="N605" s="136"/>
      <c r="O605" s="136"/>
      <c r="P605" s="136"/>
      <c r="Q605" s="27"/>
      <c r="R605" s="136"/>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row>
    <row r="606" spans="1:44" ht="15.75" customHeight="1">
      <c r="A606" s="27"/>
      <c r="B606" s="27"/>
      <c r="C606" s="135"/>
      <c r="D606" s="27"/>
      <c r="E606" s="27"/>
      <c r="F606" s="135"/>
      <c r="G606" s="27"/>
      <c r="H606" s="136"/>
      <c r="I606" s="136"/>
      <c r="J606" s="136"/>
      <c r="K606" s="136"/>
      <c r="L606" s="136"/>
      <c r="M606" s="136"/>
      <c r="N606" s="136"/>
      <c r="O606" s="136"/>
      <c r="P606" s="136"/>
      <c r="Q606" s="27"/>
      <c r="R606" s="136"/>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row>
    <row r="607" spans="1:44" ht="15.75" customHeight="1">
      <c r="A607" s="27"/>
      <c r="B607" s="27"/>
      <c r="C607" s="135"/>
      <c r="D607" s="27"/>
      <c r="E607" s="27"/>
      <c r="F607" s="135"/>
      <c r="G607" s="27"/>
      <c r="H607" s="136"/>
      <c r="I607" s="136"/>
      <c r="J607" s="136"/>
      <c r="K607" s="136"/>
      <c r="L607" s="136"/>
      <c r="M607" s="136"/>
      <c r="N607" s="136"/>
      <c r="O607" s="136"/>
      <c r="P607" s="136"/>
      <c r="Q607" s="27"/>
      <c r="R607" s="136"/>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row>
    <row r="608" spans="1:44" ht="15.75" customHeight="1">
      <c r="A608" s="27"/>
      <c r="B608" s="27"/>
      <c r="C608" s="135"/>
      <c r="D608" s="27"/>
      <c r="E608" s="27"/>
      <c r="F608" s="135"/>
      <c r="G608" s="27"/>
      <c r="H608" s="136"/>
      <c r="I608" s="136"/>
      <c r="J608" s="136"/>
      <c r="K608" s="136"/>
      <c r="L608" s="136"/>
      <c r="M608" s="136"/>
      <c r="N608" s="136"/>
      <c r="O608" s="136"/>
      <c r="P608" s="136"/>
      <c r="Q608" s="27"/>
      <c r="R608" s="136"/>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row>
    <row r="609" spans="1:44" ht="15.75" customHeight="1">
      <c r="A609" s="27"/>
      <c r="B609" s="27"/>
      <c r="C609" s="135"/>
      <c r="D609" s="27"/>
      <c r="E609" s="27"/>
      <c r="F609" s="135"/>
      <c r="G609" s="27"/>
      <c r="H609" s="136"/>
      <c r="I609" s="136"/>
      <c r="J609" s="136"/>
      <c r="K609" s="136"/>
      <c r="L609" s="136"/>
      <c r="M609" s="136"/>
      <c r="N609" s="136"/>
      <c r="O609" s="136"/>
      <c r="P609" s="136"/>
      <c r="Q609" s="27"/>
      <c r="R609" s="136"/>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row>
    <row r="610" spans="1:44" ht="15.75" customHeight="1">
      <c r="A610" s="27"/>
      <c r="B610" s="27"/>
      <c r="C610" s="135"/>
      <c r="D610" s="27"/>
      <c r="E610" s="27"/>
      <c r="F610" s="135"/>
      <c r="G610" s="27"/>
      <c r="H610" s="136"/>
      <c r="I610" s="136"/>
      <c r="J610" s="136"/>
      <c r="K610" s="136"/>
      <c r="L610" s="136"/>
      <c r="M610" s="136"/>
      <c r="N610" s="136"/>
      <c r="O610" s="136"/>
      <c r="P610" s="136"/>
      <c r="Q610" s="27"/>
      <c r="R610" s="136"/>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row>
    <row r="611" spans="1:44" ht="15.75" customHeight="1">
      <c r="A611" s="27"/>
      <c r="B611" s="27"/>
      <c r="C611" s="135"/>
      <c r="D611" s="27"/>
      <c r="E611" s="27"/>
      <c r="F611" s="135"/>
      <c r="G611" s="27"/>
      <c r="H611" s="136"/>
      <c r="I611" s="136"/>
      <c r="J611" s="136"/>
      <c r="K611" s="136"/>
      <c r="L611" s="136"/>
      <c r="M611" s="136"/>
      <c r="N611" s="136"/>
      <c r="O611" s="136"/>
      <c r="P611" s="136"/>
      <c r="Q611" s="27"/>
      <c r="R611" s="136"/>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row>
    <row r="612" spans="1:44" ht="15.75" customHeight="1">
      <c r="A612" s="27"/>
      <c r="B612" s="27"/>
      <c r="C612" s="135"/>
      <c r="D612" s="27"/>
      <c r="E612" s="27"/>
      <c r="F612" s="135"/>
      <c r="G612" s="27"/>
      <c r="H612" s="136"/>
      <c r="I612" s="136"/>
      <c r="J612" s="136"/>
      <c r="K612" s="136"/>
      <c r="L612" s="136"/>
      <c r="M612" s="136"/>
      <c r="N612" s="136"/>
      <c r="O612" s="136"/>
      <c r="P612" s="136"/>
      <c r="Q612" s="27"/>
      <c r="R612" s="136"/>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row>
    <row r="613" spans="1:44" ht="15.75" customHeight="1">
      <c r="A613" s="27"/>
      <c r="B613" s="27"/>
      <c r="C613" s="135"/>
      <c r="D613" s="27"/>
      <c r="E613" s="27"/>
      <c r="F613" s="135"/>
      <c r="G613" s="27"/>
      <c r="H613" s="136"/>
      <c r="I613" s="136"/>
      <c r="J613" s="136"/>
      <c r="K613" s="136"/>
      <c r="L613" s="136"/>
      <c r="M613" s="136"/>
      <c r="N613" s="136"/>
      <c r="O613" s="136"/>
      <c r="P613" s="136"/>
      <c r="Q613" s="27"/>
      <c r="R613" s="136"/>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row>
    <row r="614" spans="1:44" ht="15.75" customHeight="1">
      <c r="A614" s="27"/>
      <c r="B614" s="27"/>
      <c r="C614" s="135"/>
      <c r="D614" s="27"/>
      <c r="E614" s="27"/>
      <c r="F614" s="135"/>
      <c r="G614" s="27"/>
      <c r="H614" s="136"/>
      <c r="I614" s="136"/>
      <c r="J614" s="136"/>
      <c r="K614" s="136"/>
      <c r="L614" s="136"/>
      <c r="M614" s="136"/>
      <c r="N614" s="136"/>
      <c r="O614" s="136"/>
      <c r="P614" s="136"/>
      <c r="Q614" s="27"/>
      <c r="R614" s="136"/>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row>
    <row r="615" spans="1:44" ht="15.75" customHeight="1">
      <c r="A615" s="27"/>
      <c r="B615" s="27"/>
      <c r="C615" s="135"/>
      <c r="D615" s="27"/>
      <c r="E615" s="27"/>
      <c r="F615" s="135"/>
      <c r="G615" s="27"/>
      <c r="H615" s="136"/>
      <c r="I615" s="136"/>
      <c r="J615" s="136"/>
      <c r="K615" s="136"/>
      <c r="L615" s="136"/>
      <c r="M615" s="136"/>
      <c r="N615" s="136"/>
      <c r="O615" s="136"/>
      <c r="P615" s="136"/>
      <c r="Q615" s="27"/>
      <c r="R615" s="136"/>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row>
    <row r="616" spans="1:44" ht="15.75" customHeight="1">
      <c r="A616" s="27"/>
      <c r="B616" s="27"/>
      <c r="C616" s="135"/>
      <c r="D616" s="27"/>
      <c r="E616" s="27"/>
      <c r="F616" s="135"/>
      <c r="G616" s="27"/>
      <c r="H616" s="136"/>
      <c r="I616" s="136"/>
      <c r="J616" s="136"/>
      <c r="K616" s="136"/>
      <c r="L616" s="136"/>
      <c r="M616" s="136"/>
      <c r="N616" s="136"/>
      <c r="O616" s="136"/>
      <c r="P616" s="136"/>
      <c r="Q616" s="27"/>
      <c r="R616" s="136"/>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row>
    <row r="617" spans="1:44" ht="15.75" customHeight="1">
      <c r="A617" s="27"/>
      <c r="B617" s="27"/>
      <c r="C617" s="135"/>
      <c r="D617" s="27"/>
      <c r="E617" s="27"/>
      <c r="F617" s="135"/>
      <c r="G617" s="27"/>
      <c r="H617" s="136"/>
      <c r="I617" s="136"/>
      <c r="J617" s="136"/>
      <c r="K617" s="136"/>
      <c r="L617" s="136"/>
      <c r="M617" s="136"/>
      <c r="N617" s="136"/>
      <c r="O617" s="136"/>
      <c r="P617" s="136"/>
      <c r="Q617" s="27"/>
      <c r="R617" s="136"/>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row>
    <row r="618" spans="1:44" ht="15.75" customHeight="1">
      <c r="A618" s="27"/>
      <c r="B618" s="27"/>
      <c r="C618" s="135"/>
      <c r="D618" s="27"/>
      <c r="E618" s="27"/>
      <c r="F618" s="135"/>
      <c r="G618" s="27"/>
      <c r="H618" s="136"/>
      <c r="I618" s="136"/>
      <c r="J618" s="136"/>
      <c r="K618" s="136"/>
      <c r="L618" s="136"/>
      <c r="M618" s="136"/>
      <c r="N618" s="136"/>
      <c r="O618" s="136"/>
      <c r="P618" s="136"/>
      <c r="Q618" s="27"/>
      <c r="R618" s="136"/>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row>
    <row r="619" spans="1:44" ht="15.75" customHeight="1">
      <c r="A619" s="27"/>
      <c r="B619" s="27"/>
      <c r="C619" s="135"/>
      <c r="D619" s="27"/>
      <c r="E619" s="27"/>
      <c r="F619" s="135"/>
      <c r="G619" s="27"/>
      <c r="H619" s="136"/>
      <c r="I619" s="136"/>
      <c r="J619" s="136"/>
      <c r="K619" s="136"/>
      <c r="L619" s="136"/>
      <c r="M619" s="136"/>
      <c r="N619" s="136"/>
      <c r="O619" s="136"/>
      <c r="P619" s="136"/>
      <c r="Q619" s="27"/>
      <c r="R619" s="136"/>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row>
    <row r="620" spans="1:44" ht="15.75" customHeight="1">
      <c r="A620" s="27"/>
      <c r="B620" s="27"/>
      <c r="C620" s="135"/>
      <c r="D620" s="27"/>
      <c r="E620" s="27"/>
      <c r="F620" s="135"/>
      <c r="G620" s="27"/>
      <c r="H620" s="136"/>
      <c r="I620" s="136"/>
      <c r="J620" s="136"/>
      <c r="K620" s="136"/>
      <c r="L620" s="136"/>
      <c r="M620" s="136"/>
      <c r="N620" s="136"/>
      <c r="O620" s="136"/>
      <c r="P620" s="136"/>
      <c r="Q620" s="27"/>
      <c r="R620" s="136"/>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row>
    <row r="621" spans="1:44" ht="15.75" customHeight="1">
      <c r="A621" s="27"/>
      <c r="B621" s="27"/>
      <c r="C621" s="135"/>
      <c r="D621" s="27"/>
      <c r="E621" s="27"/>
      <c r="F621" s="135"/>
      <c r="G621" s="27"/>
      <c r="H621" s="136"/>
      <c r="I621" s="136"/>
      <c r="J621" s="136"/>
      <c r="K621" s="136"/>
      <c r="L621" s="136"/>
      <c r="M621" s="136"/>
      <c r="N621" s="136"/>
      <c r="O621" s="136"/>
      <c r="P621" s="136"/>
      <c r="Q621" s="27"/>
      <c r="R621" s="136"/>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row>
    <row r="622" spans="1:44" ht="15.75" customHeight="1">
      <c r="A622" s="27"/>
      <c r="B622" s="27"/>
      <c r="C622" s="135"/>
      <c r="D622" s="27"/>
      <c r="E622" s="27"/>
      <c r="F622" s="135"/>
      <c r="G622" s="27"/>
      <c r="H622" s="136"/>
      <c r="I622" s="136"/>
      <c r="J622" s="136"/>
      <c r="K622" s="136"/>
      <c r="L622" s="136"/>
      <c r="M622" s="136"/>
      <c r="N622" s="136"/>
      <c r="O622" s="136"/>
      <c r="P622" s="136"/>
      <c r="Q622" s="27"/>
      <c r="R622" s="136"/>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row>
    <row r="623" spans="1:44" ht="15.75" customHeight="1">
      <c r="A623" s="27"/>
      <c r="B623" s="27"/>
      <c r="C623" s="135"/>
      <c r="D623" s="27"/>
      <c r="E623" s="27"/>
      <c r="F623" s="135"/>
      <c r="G623" s="27"/>
      <c r="H623" s="136"/>
      <c r="I623" s="136"/>
      <c r="J623" s="136"/>
      <c r="K623" s="136"/>
      <c r="L623" s="136"/>
      <c r="M623" s="136"/>
      <c r="N623" s="136"/>
      <c r="O623" s="136"/>
      <c r="P623" s="136"/>
      <c r="Q623" s="27"/>
      <c r="R623" s="136"/>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row>
    <row r="624" spans="1:44" ht="15.75" customHeight="1">
      <c r="A624" s="27"/>
      <c r="B624" s="27"/>
      <c r="C624" s="135"/>
      <c r="D624" s="27"/>
      <c r="E624" s="27"/>
      <c r="F624" s="135"/>
      <c r="G624" s="27"/>
      <c r="H624" s="136"/>
      <c r="I624" s="136"/>
      <c r="J624" s="136"/>
      <c r="K624" s="136"/>
      <c r="L624" s="136"/>
      <c r="M624" s="136"/>
      <c r="N624" s="136"/>
      <c r="O624" s="136"/>
      <c r="P624" s="136"/>
      <c r="Q624" s="27"/>
      <c r="R624" s="136"/>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row>
    <row r="625" spans="1:44" ht="15.75" customHeight="1">
      <c r="A625" s="27"/>
      <c r="B625" s="27"/>
      <c r="C625" s="135"/>
      <c r="D625" s="27"/>
      <c r="E625" s="27"/>
      <c r="F625" s="135"/>
      <c r="G625" s="27"/>
      <c r="H625" s="136"/>
      <c r="I625" s="136"/>
      <c r="J625" s="136"/>
      <c r="K625" s="136"/>
      <c r="L625" s="136"/>
      <c r="M625" s="136"/>
      <c r="N625" s="136"/>
      <c r="O625" s="136"/>
      <c r="P625" s="136"/>
      <c r="Q625" s="27"/>
      <c r="R625" s="136"/>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row>
    <row r="626" spans="1:44" ht="15.75" customHeight="1">
      <c r="A626" s="27"/>
      <c r="B626" s="27"/>
      <c r="C626" s="135"/>
      <c r="D626" s="27"/>
      <c r="E626" s="27"/>
      <c r="F626" s="135"/>
      <c r="G626" s="27"/>
      <c r="H626" s="136"/>
      <c r="I626" s="136"/>
      <c r="J626" s="136"/>
      <c r="K626" s="136"/>
      <c r="L626" s="136"/>
      <c r="M626" s="136"/>
      <c r="N626" s="136"/>
      <c r="O626" s="136"/>
      <c r="P626" s="136"/>
      <c r="Q626" s="27"/>
      <c r="R626" s="136"/>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row>
    <row r="627" spans="1:44" ht="15.75" customHeight="1">
      <c r="A627" s="27"/>
      <c r="B627" s="27"/>
      <c r="C627" s="135"/>
      <c r="D627" s="27"/>
      <c r="E627" s="27"/>
      <c r="F627" s="135"/>
      <c r="G627" s="27"/>
      <c r="H627" s="136"/>
      <c r="I627" s="136"/>
      <c r="J627" s="136"/>
      <c r="K627" s="136"/>
      <c r="L627" s="136"/>
      <c r="M627" s="136"/>
      <c r="N627" s="136"/>
      <c r="O627" s="136"/>
      <c r="P627" s="136"/>
      <c r="Q627" s="27"/>
      <c r="R627" s="136"/>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row>
    <row r="628" spans="1:44" ht="15.75" customHeight="1">
      <c r="A628" s="27"/>
      <c r="B628" s="27"/>
      <c r="C628" s="135"/>
      <c r="D628" s="27"/>
      <c r="E628" s="27"/>
      <c r="F628" s="135"/>
      <c r="G628" s="27"/>
      <c r="H628" s="136"/>
      <c r="I628" s="136"/>
      <c r="J628" s="136"/>
      <c r="K628" s="136"/>
      <c r="L628" s="136"/>
      <c r="M628" s="136"/>
      <c r="N628" s="136"/>
      <c r="O628" s="136"/>
      <c r="P628" s="136"/>
      <c r="Q628" s="27"/>
      <c r="R628" s="136"/>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row>
    <row r="629" spans="1:44" ht="15.75" customHeight="1">
      <c r="A629" s="27"/>
      <c r="B629" s="27"/>
      <c r="C629" s="135"/>
      <c r="D629" s="27"/>
      <c r="E629" s="27"/>
      <c r="F629" s="135"/>
      <c r="G629" s="27"/>
      <c r="H629" s="136"/>
      <c r="I629" s="136"/>
      <c r="J629" s="136"/>
      <c r="K629" s="136"/>
      <c r="L629" s="136"/>
      <c r="M629" s="136"/>
      <c r="N629" s="136"/>
      <c r="O629" s="136"/>
      <c r="P629" s="136"/>
      <c r="Q629" s="27"/>
      <c r="R629" s="136"/>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row>
    <row r="630" spans="1:44" ht="15.75" customHeight="1">
      <c r="A630" s="27"/>
      <c r="B630" s="27"/>
      <c r="C630" s="135"/>
      <c r="D630" s="27"/>
      <c r="E630" s="27"/>
      <c r="F630" s="135"/>
      <c r="G630" s="27"/>
      <c r="H630" s="136"/>
      <c r="I630" s="136"/>
      <c r="J630" s="136"/>
      <c r="K630" s="136"/>
      <c r="L630" s="136"/>
      <c r="M630" s="136"/>
      <c r="N630" s="136"/>
      <c r="O630" s="136"/>
      <c r="P630" s="136"/>
      <c r="Q630" s="27"/>
      <c r="R630" s="136"/>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row>
    <row r="631" spans="1:44" ht="15.75" customHeight="1">
      <c r="A631" s="27"/>
      <c r="B631" s="27"/>
      <c r="C631" s="135"/>
      <c r="D631" s="27"/>
      <c r="E631" s="27"/>
      <c r="F631" s="135"/>
      <c r="G631" s="27"/>
      <c r="H631" s="136"/>
      <c r="I631" s="136"/>
      <c r="J631" s="136"/>
      <c r="K631" s="136"/>
      <c r="L631" s="136"/>
      <c r="M631" s="136"/>
      <c r="N631" s="136"/>
      <c r="O631" s="136"/>
      <c r="P631" s="136"/>
      <c r="Q631" s="27"/>
      <c r="R631" s="136"/>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row>
    <row r="632" spans="1:44" ht="15.75" customHeight="1">
      <c r="A632" s="27"/>
      <c r="B632" s="27"/>
      <c r="C632" s="135"/>
      <c r="D632" s="27"/>
      <c r="E632" s="27"/>
      <c r="F632" s="135"/>
      <c r="G632" s="27"/>
      <c r="H632" s="136"/>
      <c r="I632" s="136"/>
      <c r="J632" s="136"/>
      <c r="K632" s="136"/>
      <c r="L632" s="136"/>
      <c r="M632" s="136"/>
      <c r="N632" s="136"/>
      <c r="O632" s="136"/>
      <c r="P632" s="136"/>
      <c r="Q632" s="27"/>
      <c r="R632" s="136"/>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row>
    <row r="633" spans="1:44" ht="15.75" customHeight="1">
      <c r="A633" s="27"/>
      <c r="B633" s="27"/>
      <c r="C633" s="135"/>
      <c r="D633" s="27"/>
      <c r="E633" s="27"/>
      <c r="F633" s="135"/>
      <c r="G633" s="27"/>
      <c r="H633" s="136"/>
      <c r="I633" s="136"/>
      <c r="J633" s="136"/>
      <c r="K633" s="136"/>
      <c r="L633" s="136"/>
      <c r="M633" s="136"/>
      <c r="N633" s="136"/>
      <c r="O633" s="136"/>
      <c r="P633" s="136"/>
      <c r="Q633" s="27"/>
      <c r="R633" s="136"/>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row>
    <row r="634" spans="1:44" ht="15.75" customHeight="1">
      <c r="A634" s="27"/>
      <c r="B634" s="27"/>
      <c r="C634" s="135"/>
      <c r="D634" s="27"/>
      <c r="E634" s="27"/>
      <c r="F634" s="135"/>
      <c r="G634" s="27"/>
      <c r="H634" s="136"/>
      <c r="I634" s="136"/>
      <c r="J634" s="136"/>
      <c r="K634" s="136"/>
      <c r="L634" s="136"/>
      <c r="M634" s="136"/>
      <c r="N634" s="136"/>
      <c r="O634" s="136"/>
      <c r="P634" s="136"/>
      <c r="Q634" s="27"/>
      <c r="R634" s="136"/>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row>
    <row r="635" spans="1:44" ht="15.75" customHeight="1">
      <c r="A635" s="27"/>
      <c r="B635" s="27"/>
      <c r="C635" s="135"/>
      <c r="D635" s="27"/>
      <c r="E635" s="27"/>
      <c r="F635" s="135"/>
      <c r="G635" s="27"/>
      <c r="H635" s="136"/>
      <c r="I635" s="136"/>
      <c r="J635" s="136"/>
      <c r="K635" s="136"/>
      <c r="L635" s="136"/>
      <c r="M635" s="136"/>
      <c r="N635" s="136"/>
      <c r="O635" s="136"/>
      <c r="P635" s="136"/>
      <c r="Q635" s="27"/>
      <c r="R635" s="136"/>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row>
    <row r="636" spans="1:44" ht="15.75" customHeight="1">
      <c r="A636" s="27"/>
      <c r="B636" s="27"/>
      <c r="C636" s="135"/>
      <c r="D636" s="27"/>
      <c r="E636" s="27"/>
      <c r="F636" s="135"/>
      <c r="G636" s="27"/>
      <c r="H636" s="136"/>
      <c r="I636" s="136"/>
      <c r="J636" s="136"/>
      <c r="K636" s="136"/>
      <c r="L636" s="136"/>
      <c r="M636" s="136"/>
      <c r="N636" s="136"/>
      <c r="O636" s="136"/>
      <c r="P636" s="136"/>
      <c r="Q636" s="27"/>
      <c r="R636" s="136"/>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row>
    <row r="637" spans="1:44" ht="15.75" customHeight="1">
      <c r="A637" s="27"/>
      <c r="B637" s="27"/>
      <c r="C637" s="135"/>
      <c r="D637" s="27"/>
      <c r="E637" s="27"/>
      <c r="F637" s="135"/>
      <c r="G637" s="27"/>
      <c r="H637" s="136"/>
      <c r="I637" s="136"/>
      <c r="J637" s="136"/>
      <c r="K637" s="136"/>
      <c r="L637" s="136"/>
      <c r="M637" s="136"/>
      <c r="N637" s="136"/>
      <c r="O637" s="136"/>
      <c r="P637" s="136"/>
      <c r="Q637" s="27"/>
      <c r="R637" s="136"/>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row>
    <row r="638" spans="1:44" ht="15.75" customHeight="1">
      <c r="A638" s="27"/>
      <c r="B638" s="27"/>
      <c r="C638" s="135"/>
      <c r="D638" s="27"/>
      <c r="E638" s="27"/>
      <c r="F638" s="135"/>
      <c r="G638" s="27"/>
      <c r="H638" s="136"/>
      <c r="I638" s="136"/>
      <c r="J638" s="136"/>
      <c r="K638" s="136"/>
      <c r="L638" s="136"/>
      <c r="M638" s="136"/>
      <c r="N638" s="136"/>
      <c r="O638" s="136"/>
      <c r="P638" s="136"/>
      <c r="Q638" s="27"/>
      <c r="R638" s="136"/>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row>
    <row r="639" spans="1:44" ht="15.75" customHeight="1">
      <c r="A639" s="27"/>
      <c r="B639" s="27"/>
      <c r="C639" s="135"/>
      <c r="D639" s="27"/>
      <c r="E639" s="27"/>
      <c r="F639" s="135"/>
      <c r="G639" s="27"/>
      <c r="H639" s="136"/>
      <c r="I639" s="136"/>
      <c r="J639" s="136"/>
      <c r="K639" s="136"/>
      <c r="L639" s="136"/>
      <c r="M639" s="136"/>
      <c r="N639" s="136"/>
      <c r="O639" s="136"/>
      <c r="P639" s="136"/>
      <c r="Q639" s="27"/>
      <c r="R639" s="136"/>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row>
    <row r="640" spans="1:44" ht="15.75" customHeight="1">
      <c r="A640" s="27"/>
      <c r="B640" s="27"/>
      <c r="C640" s="135"/>
      <c r="D640" s="27"/>
      <c r="E640" s="27"/>
      <c r="F640" s="135"/>
      <c r="G640" s="27"/>
      <c r="H640" s="136"/>
      <c r="I640" s="136"/>
      <c r="J640" s="136"/>
      <c r="K640" s="136"/>
      <c r="L640" s="136"/>
      <c r="M640" s="136"/>
      <c r="N640" s="136"/>
      <c r="O640" s="136"/>
      <c r="P640" s="136"/>
      <c r="Q640" s="27"/>
      <c r="R640" s="136"/>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row>
    <row r="641" spans="1:44" ht="15.75" customHeight="1">
      <c r="A641" s="27"/>
      <c r="B641" s="27"/>
      <c r="C641" s="135"/>
      <c r="D641" s="27"/>
      <c r="E641" s="27"/>
      <c r="F641" s="135"/>
      <c r="G641" s="27"/>
      <c r="H641" s="136"/>
      <c r="I641" s="136"/>
      <c r="J641" s="136"/>
      <c r="K641" s="136"/>
      <c r="L641" s="136"/>
      <c r="M641" s="136"/>
      <c r="N641" s="136"/>
      <c r="O641" s="136"/>
      <c r="P641" s="136"/>
      <c r="Q641" s="27"/>
      <c r="R641" s="136"/>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row>
    <row r="642" spans="1:44" ht="15.75" customHeight="1">
      <c r="A642" s="27"/>
      <c r="B642" s="27"/>
      <c r="C642" s="135"/>
      <c r="D642" s="27"/>
      <c r="E642" s="27"/>
      <c r="F642" s="135"/>
      <c r="G642" s="27"/>
      <c r="H642" s="136"/>
      <c r="I642" s="136"/>
      <c r="J642" s="136"/>
      <c r="K642" s="136"/>
      <c r="L642" s="136"/>
      <c r="M642" s="136"/>
      <c r="N642" s="136"/>
      <c r="O642" s="136"/>
      <c r="P642" s="136"/>
      <c r="Q642" s="27"/>
      <c r="R642" s="136"/>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row>
    <row r="643" spans="1:44" ht="15.75" customHeight="1">
      <c r="A643" s="27"/>
      <c r="B643" s="27"/>
      <c r="C643" s="135"/>
      <c r="D643" s="27"/>
      <c r="E643" s="27"/>
      <c r="F643" s="135"/>
      <c r="G643" s="27"/>
      <c r="H643" s="136"/>
      <c r="I643" s="136"/>
      <c r="J643" s="136"/>
      <c r="K643" s="136"/>
      <c r="L643" s="136"/>
      <c r="M643" s="136"/>
      <c r="N643" s="136"/>
      <c r="O643" s="136"/>
      <c r="P643" s="136"/>
      <c r="Q643" s="27"/>
      <c r="R643" s="136"/>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row>
    <row r="644" spans="1:44" ht="15.75" customHeight="1">
      <c r="A644" s="27"/>
      <c r="B644" s="27"/>
      <c r="C644" s="135"/>
      <c r="D644" s="27"/>
      <c r="E644" s="27"/>
      <c r="F644" s="135"/>
      <c r="G644" s="27"/>
      <c r="H644" s="136"/>
      <c r="I644" s="136"/>
      <c r="J644" s="136"/>
      <c r="K644" s="136"/>
      <c r="L644" s="136"/>
      <c r="M644" s="136"/>
      <c r="N644" s="136"/>
      <c r="O644" s="136"/>
      <c r="P644" s="136"/>
      <c r="Q644" s="27"/>
      <c r="R644" s="136"/>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row>
    <row r="645" spans="1:44" ht="15.75" customHeight="1">
      <c r="A645" s="27"/>
      <c r="B645" s="27"/>
      <c r="C645" s="135"/>
      <c r="D645" s="27"/>
      <c r="E645" s="27"/>
      <c r="F645" s="135"/>
      <c r="G645" s="27"/>
      <c r="H645" s="136"/>
      <c r="I645" s="136"/>
      <c r="J645" s="136"/>
      <c r="K645" s="136"/>
      <c r="L645" s="136"/>
      <c r="M645" s="136"/>
      <c r="N645" s="136"/>
      <c r="O645" s="136"/>
      <c r="P645" s="136"/>
      <c r="Q645" s="27"/>
      <c r="R645" s="136"/>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row>
    <row r="646" spans="1:44" ht="15.75" customHeight="1">
      <c r="A646" s="27"/>
      <c r="B646" s="27"/>
      <c r="C646" s="135"/>
      <c r="D646" s="27"/>
      <c r="E646" s="27"/>
      <c r="F646" s="135"/>
      <c r="G646" s="27"/>
      <c r="H646" s="136"/>
      <c r="I646" s="136"/>
      <c r="J646" s="136"/>
      <c r="K646" s="136"/>
      <c r="L646" s="136"/>
      <c r="M646" s="136"/>
      <c r="N646" s="136"/>
      <c r="O646" s="136"/>
      <c r="P646" s="136"/>
      <c r="Q646" s="27"/>
      <c r="R646" s="136"/>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row>
    <row r="647" spans="1:44" ht="15.75" customHeight="1">
      <c r="A647" s="27"/>
      <c r="B647" s="27"/>
      <c r="C647" s="135"/>
      <c r="D647" s="27"/>
      <c r="E647" s="27"/>
      <c r="F647" s="135"/>
      <c r="G647" s="27"/>
      <c r="H647" s="136"/>
      <c r="I647" s="136"/>
      <c r="J647" s="136"/>
      <c r="K647" s="136"/>
      <c r="L647" s="136"/>
      <c r="M647" s="136"/>
      <c r="N647" s="136"/>
      <c r="O647" s="136"/>
      <c r="P647" s="136"/>
      <c r="Q647" s="27"/>
      <c r="R647" s="136"/>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row>
    <row r="648" spans="1:44" ht="15.75" customHeight="1">
      <c r="A648" s="27"/>
      <c r="B648" s="27"/>
      <c r="C648" s="135"/>
      <c r="D648" s="27"/>
      <c r="E648" s="27"/>
      <c r="F648" s="135"/>
      <c r="G648" s="27"/>
      <c r="H648" s="136"/>
      <c r="I648" s="136"/>
      <c r="J648" s="136"/>
      <c r="K648" s="136"/>
      <c r="L648" s="136"/>
      <c r="M648" s="136"/>
      <c r="N648" s="136"/>
      <c r="O648" s="136"/>
      <c r="P648" s="136"/>
      <c r="Q648" s="27"/>
      <c r="R648" s="136"/>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row>
    <row r="649" spans="1:44" ht="15.75" customHeight="1">
      <c r="A649" s="27"/>
      <c r="B649" s="27"/>
      <c r="C649" s="135"/>
      <c r="D649" s="27"/>
      <c r="E649" s="27"/>
      <c r="F649" s="135"/>
      <c r="G649" s="27"/>
      <c r="H649" s="136"/>
      <c r="I649" s="136"/>
      <c r="J649" s="136"/>
      <c r="K649" s="136"/>
      <c r="L649" s="136"/>
      <c r="M649" s="136"/>
      <c r="N649" s="136"/>
      <c r="O649" s="136"/>
      <c r="P649" s="136"/>
      <c r="Q649" s="27"/>
      <c r="R649" s="136"/>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row>
    <row r="650" spans="1:44" ht="15.75" customHeight="1">
      <c r="A650" s="27"/>
      <c r="B650" s="27"/>
      <c r="C650" s="135"/>
      <c r="D650" s="27"/>
      <c r="E650" s="27"/>
      <c r="F650" s="135"/>
      <c r="G650" s="27"/>
      <c r="H650" s="136"/>
      <c r="I650" s="136"/>
      <c r="J650" s="136"/>
      <c r="K650" s="136"/>
      <c r="L650" s="136"/>
      <c r="M650" s="136"/>
      <c r="N650" s="136"/>
      <c r="O650" s="136"/>
      <c r="P650" s="136"/>
      <c r="Q650" s="27"/>
      <c r="R650" s="136"/>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row>
    <row r="651" spans="1:44" ht="15.75" customHeight="1">
      <c r="A651" s="27"/>
      <c r="B651" s="27"/>
      <c r="C651" s="135"/>
      <c r="D651" s="27"/>
      <c r="E651" s="27"/>
      <c r="F651" s="135"/>
      <c r="G651" s="27"/>
      <c r="H651" s="136"/>
      <c r="I651" s="136"/>
      <c r="J651" s="136"/>
      <c r="K651" s="136"/>
      <c r="L651" s="136"/>
      <c r="M651" s="136"/>
      <c r="N651" s="136"/>
      <c r="O651" s="136"/>
      <c r="P651" s="136"/>
      <c r="Q651" s="27"/>
      <c r="R651" s="136"/>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row>
    <row r="652" spans="1:44" ht="15.75" customHeight="1">
      <c r="A652" s="27"/>
      <c r="B652" s="27"/>
      <c r="C652" s="135"/>
      <c r="D652" s="27"/>
      <c r="E652" s="27"/>
      <c r="F652" s="135"/>
      <c r="G652" s="27"/>
      <c r="H652" s="136"/>
      <c r="I652" s="136"/>
      <c r="J652" s="136"/>
      <c r="K652" s="136"/>
      <c r="L652" s="136"/>
      <c r="M652" s="136"/>
      <c r="N652" s="136"/>
      <c r="O652" s="136"/>
      <c r="P652" s="136"/>
      <c r="Q652" s="27"/>
      <c r="R652" s="136"/>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row>
    <row r="653" spans="1:44" ht="15.75" customHeight="1">
      <c r="A653" s="27"/>
      <c r="B653" s="27"/>
      <c r="C653" s="135"/>
      <c r="D653" s="27"/>
      <c r="E653" s="27"/>
      <c r="F653" s="135"/>
      <c r="G653" s="27"/>
      <c r="H653" s="136"/>
      <c r="I653" s="136"/>
      <c r="J653" s="136"/>
      <c r="K653" s="136"/>
      <c r="L653" s="136"/>
      <c r="M653" s="136"/>
      <c r="N653" s="136"/>
      <c r="O653" s="136"/>
      <c r="P653" s="136"/>
      <c r="Q653" s="27"/>
      <c r="R653" s="136"/>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row>
    <row r="654" spans="1:44" ht="15.75" customHeight="1">
      <c r="A654" s="27"/>
      <c r="B654" s="27"/>
      <c r="C654" s="135"/>
      <c r="D654" s="27"/>
      <c r="E654" s="27"/>
      <c r="F654" s="135"/>
      <c r="G654" s="27"/>
      <c r="H654" s="136"/>
      <c r="I654" s="136"/>
      <c r="J654" s="136"/>
      <c r="K654" s="136"/>
      <c r="L654" s="136"/>
      <c r="M654" s="136"/>
      <c r="N654" s="136"/>
      <c r="O654" s="136"/>
      <c r="P654" s="136"/>
      <c r="Q654" s="27"/>
      <c r="R654" s="136"/>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row>
    <row r="655" spans="1:44" ht="15.75" customHeight="1">
      <c r="A655" s="27"/>
      <c r="B655" s="27"/>
      <c r="C655" s="135"/>
      <c r="D655" s="27"/>
      <c r="E655" s="27"/>
      <c r="F655" s="135"/>
      <c r="G655" s="27"/>
      <c r="H655" s="136"/>
      <c r="I655" s="136"/>
      <c r="J655" s="136"/>
      <c r="K655" s="136"/>
      <c r="L655" s="136"/>
      <c r="M655" s="136"/>
      <c r="N655" s="136"/>
      <c r="O655" s="136"/>
      <c r="P655" s="136"/>
      <c r="Q655" s="27"/>
      <c r="R655" s="136"/>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row>
    <row r="656" spans="1:44" ht="15.75" customHeight="1">
      <c r="A656" s="27"/>
      <c r="B656" s="27"/>
      <c r="C656" s="135"/>
      <c r="D656" s="27"/>
      <c r="E656" s="27"/>
      <c r="F656" s="135"/>
      <c r="G656" s="27"/>
      <c r="H656" s="136"/>
      <c r="I656" s="136"/>
      <c r="J656" s="136"/>
      <c r="K656" s="136"/>
      <c r="L656" s="136"/>
      <c r="M656" s="136"/>
      <c r="N656" s="136"/>
      <c r="O656" s="136"/>
      <c r="P656" s="136"/>
      <c r="Q656" s="27"/>
      <c r="R656" s="136"/>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row>
    <row r="657" spans="1:44" ht="15.75" customHeight="1">
      <c r="A657" s="27"/>
      <c r="B657" s="27"/>
      <c r="C657" s="135"/>
      <c r="D657" s="27"/>
      <c r="E657" s="27"/>
      <c r="F657" s="135"/>
      <c r="G657" s="27"/>
      <c r="H657" s="136"/>
      <c r="I657" s="136"/>
      <c r="J657" s="136"/>
      <c r="K657" s="136"/>
      <c r="L657" s="136"/>
      <c r="M657" s="136"/>
      <c r="N657" s="136"/>
      <c r="O657" s="136"/>
      <c r="P657" s="136"/>
      <c r="Q657" s="27"/>
      <c r="R657" s="136"/>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row>
    <row r="658" spans="1:44" ht="15.75" customHeight="1">
      <c r="A658" s="27"/>
      <c r="B658" s="27"/>
      <c r="C658" s="135"/>
      <c r="D658" s="27"/>
      <c r="E658" s="27"/>
      <c r="F658" s="135"/>
      <c r="G658" s="27"/>
      <c r="H658" s="136"/>
      <c r="I658" s="136"/>
      <c r="J658" s="136"/>
      <c r="K658" s="136"/>
      <c r="L658" s="136"/>
      <c r="M658" s="136"/>
      <c r="N658" s="136"/>
      <c r="O658" s="136"/>
      <c r="P658" s="136"/>
      <c r="Q658" s="27"/>
      <c r="R658" s="136"/>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row>
    <row r="659" spans="1:44" ht="15.75" customHeight="1">
      <c r="A659" s="27"/>
      <c r="B659" s="27"/>
      <c r="C659" s="135"/>
      <c r="D659" s="27"/>
      <c r="E659" s="27"/>
      <c r="F659" s="135"/>
      <c r="G659" s="27"/>
      <c r="H659" s="136"/>
      <c r="I659" s="136"/>
      <c r="J659" s="136"/>
      <c r="K659" s="136"/>
      <c r="L659" s="136"/>
      <c r="M659" s="136"/>
      <c r="N659" s="136"/>
      <c r="O659" s="136"/>
      <c r="P659" s="136"/>
      <c r="Q659" s="27"/>
      <c r="R659" s="136"/>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row>
    <row r="660" spans="1:44" ht="15.75" customHeight="1">
      <c r="A660" s="27"/>
      <c r="B660" s="27"/>
      <c r="C660" s="135"/>
      <c r="D660" s="27"/>
      <c r="E660" s="27"/>
      <c r="F660" s="135"/>
      <c r="G660" s="27"/>
      <c r="H660" s="136"/>
      <c r="I660" s="136"/>
      <c r="J660" s="136"/>
      <c r="K660" s="136"/>
      <c r="L660" s="136"/>
      <c r="M660" s="136"/>
      <c r="N660" s="136"/>
      <c r="O660" s="136"/>
      <c r="P660" s="136"/>
      <c r="Q660" s="27"/>
      <c r="R660" s="136"/>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row>
    <row r="661" spans="1:44" ht="15.75" customHeight="1">
      <c r="A661" s="27"/>
      <c r="B661" s="27"/>
      <c r="C661" s="135"/>
      <c r="D661" s="27"/>
      <c r="E661" s="27"/>
      <c r="F661" s="135"/>
      <c r="G661" s="27"/>
      <c r="H661" s="136"/>
      <c r="I661" s="136"/>
      <c r="J661" s="136"/>
      <c r="K661" s="136"/>
      <c r="L661" s="136"/>
      <c r="M661" s="136"/>
      <c r="N661" s="136"/>
      <c r="O661" s="136"/>
      <c r="P661" s="136"/>
      <c r="Q661" s="27"/>
      <c r="R661" s="136"/>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row>
    <row r="662" spans="1:44" ht="15.75" customHeight="1">
      <c r="A662" s="27"/>
      <c r="B662" s="27"/>
      <c r="C662" s="135"/>
      <c r="D662" s="27"/>
      <c r="E662" s="27"/>
      <c r="F662" s="135"/>
      <c r="G662" s="27"/>
      <c r="H662" s="136"/>
      <c r="I662" s="136"/>
      <c r="J662" s="136"/>
      <c r="K662" s="136"/>
      <c r="L662" s="136"/>
      <c r="M662" s="136"/>
      <c r="N662" s="136"/>
      <c r="O662" s="136"/>
      <c r="P662" s="136"/>
      <c r="Q662" s="27"/>
      <c r="R662" s="136"/>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row>
    <row r="663" spans="1:44" ht="15.75" customHeight="1">
      <c r="A663" s="27"/>
      <c r="B663" s="27"/>
      <c r="C663" s="135"/>
      <c r="D663" s="27"/>
      <c r="E663" s="27"/>
      <c r="F663" s="135"/>
      <c r="G663" s="27"/>
      <c r="H663" s="136"/>
      <c r="I663" s="136"/>
      <c r="J663" s="136"/>
      <c r="K663" s="136"/>
      <c r="L663" s="136"/>
      <c r="M663" s="136"/>
      <c r="N663" s="136"/>
      <c r="O663" s="136"/>
      <c r="P663" s="136"/>
      <c r="Q663" s="27"/>
      <c r="R663" s="136"/>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row>
    <row r="664" spans="1:44" ht="15.75" customHeight="1">
      <c r="A664" s="27"/>
      <c r="B664" s="27"/>
      <c r="C664" s="135"/>
      <c r="D664" s="27"/>
      <c r="E664" s="27"/>
      <c r="F664" s="135"/>
      <c r="G664" s="27"/>
      <c r="H664" s="136"/>
      <c r="I664" s="136"/>
      <c r="J664" s="136"/>
      <c r="K664" s="136"/>
      <c r="L664" s="136"/>
      <c r="M664" s="136"/>
      <c r="N664" s="136"/>
      <c r="O664" s="136"/>
      <c r="P664" s="136"/>
      <c r="Q664" s="27"/>
      <c r="R664" s="136"/>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row>
    <row r="665" spans="1:44" ht="15.75" customHeight="1">
      <c r="A665" s="27"/>
      <c r="B665" s="27"/>
      <c r="C665" s="135"/>
      <c r="D665" s="27"/>
      <c r="E665" s="27"/>
      <c r="F665" s="135"/>
      <c r="G665" s="27"/>
      <c r="H665" s="136"/>
      <c r="I665" s="136"/>
      <c r="J665" s="136"/>
      <c r="K665" s="136"/>
      <c r="L665" s="136"/>
      <c r="M665" s="136"/>
      <c r="N665" s="136"/>
      <c r="O665" s="136"/>
      <c r="P665" s="136"/>
      <c r="Q665" s="27"/>
      <c r="R665" s="136"/>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row>
    <row r="666" spans="1:44" ht="15.75" customHeight="1">
      <c r="A666" s="27"/>
      <c r="B666" s="27"/>
      <c r="C666" s="135"/>
      <c r="D666" s="27"/>
      <c r="E666" s="27"/>
      <c r="F666" s="135"/>
      <c r="G666" s="27"/>
      <c r="H666" s="136"/>
      <c r="I666" s="136"/>
      <c r="J666" s="136"/>
      <c r="K666" s="136"/>
      <c r="L666" s="136"/>
      <c r="M666" s="136"/>
      <c r="N666" s="136"/>
      <c r="O666" s="136"/>
      <c r="P666" s="136"/>
      <c r="Q666" s="27"/>
      <c r="R666" s="136"/>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row>
    <row r="667" spans="1:44" ht="15.75" customHeight="1">
      <c r="A667" s="27"/>
      <c r="B667" s="27"/>
      <c r="C667" s="135"/>
      <c r="D667" s="27"/>
      <c r="E667" s="27"/>
      <c r="F667" s="135"/>
      <c r="G667" s="27"/>
      <c r="H667" s="136"/>
      <c r="I667" s="136"/>
      <c r="J667" s="136"/>
      <c r="K667" s="136"/>
      <c r="L667" s="136"/>
      <c r="M667" s="136"/>
      <c r="N667" s="136"/>
      <c r="O667" s="136"/>
      <c r="P667" s="136"/>
      <c r="Q667" s="27"/>
      <c r="R667" s="136"/>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row>
    <row r="668" spans="1:44" ht="15.75" customHeight="1">
      <c r="A668" s="27"/>
      <c r="B668" s="27"/>
      <c r="C668" s="135"/>
      <c r="D668" s="27"/>
      <c r="E668" s="27"/>
      <c r="F668" s="135"/>
      <c r="G668" s="27"/>
      <c r="H668" s="136"/>
      <c r="I668" s="136"/>
      <c r="J668" s="136"/>
      <c r="K668" s="136"/>
      <c r="L668" s="136"/>
      <c r="M668" s="136"/>
      <c r="N668" s="136"/>
      <c r="O668" s="136"/>
      <c r="P668" s="136"/>
      <c r="Q668" s="27"/>
      <c r="R668" s="136"/>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row>
    <row r="669" spans="1:44" ht="15.75" customHeight="1">
      <c r="A669" s="27"/>
      <c r="B669" s="27"/>
      <c r="C669" s="135"/>
      <c r="D669" s="27"/>
      <c r="E669" s="27"/>
      <c r="F669" s="135"/>
      <c r="G669" s="27"/>
      <c r="H669" s="136"/>
      <c r="I669" s="136"/>
      <c r="J669" s="136"/>
      <c r="K669" s="136"/>
      <c r="L669" s="136"/>
      <c r="M669" s="136"/>
      <c r="N669" s="136"/>
      <c r="O669" s="136"/>
      <c r="P669" s="136"/>
      <c r="Q669" s="27"/>
      <c r="R669" s="136"/>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row>
    <row r="670" spans="1:44" ht="15.75" customHeight="1">
      <c r="A670" s="27"/>
      <c r="B670" s="27"/>
      <c r="C670" s="135"/>
      <c r="D670" s="27"/>
      <c r="E670" s="27"/>
      <c r="F670" s="135"/>
      <c r="G670" s="27"/>
      <c r="H670" s="136"/>
      <c r="I670" s="136"/>
      <c r="J670" s="136"/>
      <c r="K670" s="136"/>
      <c r="L670" s="136"/>
      <c r="M670" s="136"/>
      <c r="N670" s="136"/>
      <c r="O670" s="136"/>
      <c r="P670" s="136"/>
      <c r="Q670" s="27"/>
      <c r="R670" s="136"/>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row>
    <row r="671" spans="1:44" ht="15.75" customHeight="1">
      <c r="A671" s="27"/>
      <c r="B671" s="27"/>
      <c r="C671" s="135"/>
      <c r="D671" s="27"/>
      <c r="E671" s="27"/>
      <c r="F671" s="135"/>
      <c r="G671" s="27"/>
      <c r="H671" s="136"/>
      <c r="I671" s="136"/>
      <c r="J671" s="136"/>
      <c r="K671" s="136"/>
      <c r="L671" s="136"/>
      <c r="M671" s="136"/>
      <c r="N671" s="136"/>
      <c r="O671" s="136"/>
      <c r="P671" s="136"/>
      <c r="Q671" s="27"/>
      <c r="R671" s="136"/>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row>
    <row r="672" spans="1:44" ht="15.75" customHeight="1">
      <c r="A672" s="27"/>
      <c r="B672" s="27"/>
      <c r="C672" s="135"/>
      <c r="D672" s="27"/>
      <c r="E672" s="27"/>
      <c r="F672" s="135"/>
      <c r="G672" s="27"/>
      <c r="H672" s="136"/>
      <c r="I672" s="136"/>
      <c r="J672" s="136"/>
      <c r="K672" s="136"/>
      <c r="L672" s="136"/>
      <c r="M672" s="136"/>
      <c r="N672" s="136"/>
      <c r="O672" s="136"/>
      <c r="P672" s="136"/>
      <c r="Q672" s="27"/>
      <c r="R672" s="136"/>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row>
    <row r="673" spans="1:44" ht="15.75" customHeight="1">
      <c r="A673" s="27"/>
      <c r="B673" s="27"/>
      <c r="C673" s="135"/>
      <c r="D673" s="27"/>
      <c r="E673" s="27"/>
      <c r="F673" s="135"/>
      <c r="G673" s="27"/>
      <c r="H673" s="136"/>
      <c r="I673" s="136"/>
      <c r="J673" s="136"/>
      <c r="K673" s="136"/>
      <c r="L673" s="136"/>
      <c r="M673" s="136"/>
      <c r="N673" s="136"/>
      <c r="O673" s="136"/>
      <c r="P673" s="136"/>
      <c r="Q673" s="27"/>
      <c r="R673" s="136"/>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row>
    <row r="674" spans="1:44" ht="15.75" customHeight="1">
      <c r="A674" s="27"/>
      <c r="B674" s="27"/>
      <c r="C674" s="135"/>
      <c r="D674" s="27"/>
      <c r="E674" s="27"/>
      <c r="F674" s="135"/>
      <c r="G674" s="27"/>
      <c r="H674" s="136"/>
      <c r="I674" s="136"/>
      <c r="J674" s="136"/>
      <c r="K674" s="136"/>
      <c r="L674" s="136"/>
      <c r="M674" s="136"/>
      <c r="N674" s="136"/>
      <c r="O674" s="136"/>
      <c r="P674" s="136"/>
      <c r="Q674" s="27"/>
      <c r="R674" s="136"/>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row>
    <row r="675" spans="1:44" ht="15.75" customHeight="1">
      <c r="A675" s="27"/>
      <c r="B675" s="27"/>
      <c r="C675" s="135"/>
      <c r="D675" s="27"/>
      <c r="E675" s="27"/>
      <c r="F675" s="135"/>
      <c r="G675" s="27"/>
      <c r="H675" s="136"/>
      <c r="I675" s="136"/>
      <c r="J675" s="136"/>
      <c r="K675" s="136"/>
      <c r="L675" s="136"/>
      <c r="M675" s="136"/>
      <c r="N675" s="136"/>
      <c r="O675" s="136"/>
      <c r="P675" s="136"/>
      <c r="Q675" s="27"/>
      <c r="R675" s="136"/>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row>
    <row r="676" spans="1:44" ht="15.75" customHeight="1">
      <c r="A676" s="27"/>
      <c r="B676" s="27"/>
      <c r="C676" s="135"/>
      <c r="D676" s="27"/>
      <c r="E676" s="27"/>
      <c r="F676" s="135"/>
      <c r="G676" s="27"/>
      <c r="H676" s="136"/>
      <c r="I676" s="136"/>
      <c r="J676" s="136"/>
      <c r="K676" s="136"/>
      <c r="L676" s="136"/>
      <c r="M676" s="136"/>
      <c r="N676" s="136"/>
      <c r="O676" s="136"/>
      <c r="P676" s="136"/>
      <c r="Q676" s="27"/>
      <c r="R676" s="136"/>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row>
    <row r="677" spans="1:44" ht="15.75" customHeight="1">
      <c r="A677" s="27"/>
      <c r="B677" s="27"/>
      <c r="C677" s="135"/>
      <c r="D677" s="27"/>
      <c r="E677" s="27"/>
      <c r="F677" s="135"/>
      <c r="G677" s="27"/>
      <c r="H677" s="136"/>
      <c r="I677" s="136"/>
      <c r="J677" s="136"/>
      <c r="K677" s="136"/>
      <c r="L677" s="136"/>
      <c r="M677" s="136"/>
      <c r="N677" s="136"/>
      <c r="O677" s="136"/>
      <c r="P677" s="136"/>
      <c r="Q677" s="27"/>
      <c r="R677" s="136"/>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row>
    <row r="678" spans="1:44" ht="15.75" customHeight="1">
      <c r="A678" s="27"/>
      <c r="B678" s="27"/>
      <c r="C678" s="135"/>
      <c r="D678" s="27"/>
      <c r="E678" s="27"/>
      <c r="F678" s="135"/>
      <c r="G678" s="27"/>
      <c r="H678" s="136"/>
      <c r="I678" s="136"/>
      <c r="J678" s="136"/>
      <c r="K678" s="136"/>
      <c r="L678" s="136"/>
      <c r="M678" s="136"/>
      <c r="N678" s="136"/>
      <c r="O678" s="136"/>
      <c r="P678" s="136"/>
      <c r="Q678" s="27"/>
      <c r="R678" s="136"/>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row>
    <row r="679" spans="1:44" ht="15.75" customHeight="1">
      <c r="A679" s="27"/>
      <c r="B679" s="27"/>
      <c r="C679" s="135"/>
      <c r="D679" s="27"/>
      <c r="E679" s="27"/>
      <c r="F679" s="135"/>
      <c r="G679" s="27"/>
      <c r="H679" s="136"/>
      <c r="I679" s="136"/>
      <c r="J679" s="136"/>
      <c r="K679" s="136"/>
      <c r="L679" s="136"/>
      <c r="M679" s="136"/>
      <c r="N679" s="136"/>
      <c r="O679" s="136"/>
      <c r="P679" s="136"/>
      <c r="Q679" s="27"/>
      <c r="R679" s="136"/>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row>
    <row r="680" spans="1:44" ht="15.75" customHeight="1">
      <c r="A680" s="27"/>
      <c r="B680" s="27"/>
      <c r="C680" s="135"/>
      <c r="D680" s="27"/>
      <c r="E680" s="27"/>
      <c r="F680" s="135"/>
      <c r="G680" s="27"/>
      <c r="H680" s="136"/>
      <c r="I680" s="136"/>
      <c r="J680" s="136"/>
      <c r="K680" s="136"/>
      <c r="L680" s="136"/>
      <c r="M680" s="136"/>
      <c r="N680" s="136"/>
      <c r="O680" s="136"/>
      <c r="P680" s="136"/>
      <c r="Q680" s="27"/>
      <c r="R680" s="136"/>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row>
    <row r="681" spans="1:44" ht="15.75" customHeight="1">
      <c r="A681" s="27"/>
      <c r="B681" s="27"/>
      <c r="C681" s="135"/>
      <c r="D681" s="27"/>
      <c r="E681" s="27"/>
      <c r="F681" s="135"/>
      <c r="G681" s="27"/>
      <c r="H681" s="136"/>
      <c r="I681" s="136"/>
      <c r="J681" s="136"/>
      <c r="K681" s="136"/>
      <c r="L681" s="136"/>
      <c r="M681" s="136"/>
      <c r="N681" s="136"/>
      <c r="O681" s="136"/>
      <c r="P681" s="136"/>
      <c r="Q681" s="27"/>
      <c r="R681" s="136"/>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row>
    <row r="682" spans="1:44" ht="15.75" customHeight="1">
      <c r="A682" s="27"/>
      <c r="B682" s="27"/>
      <c r="C682" s="135"/>
      <c r="D682" s="27"/>
      <c r="E682" s="27"/>
      <c r="F682" s="135"/>
      <c r="G682" s="27"/>
      <c r="H682" s="136"/>
      <c r="I682" s="136"/>
      <c r="J682" s="136"/>
      <c r="K682" s="136"/>
      <c r="L682" s="136"/>
      <c r="M682" s="136"/>
      <c r="N682" s="136"/>
      <c r="O682" s="136"/>
      <c r="P682" s="136"/>
      <c r="Q682" s="27"/>
      <c r="R682" s="136"/>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row>
    <row r="683" spans="1:44" ht="15.75" customHeight="1">
      <c r="A683" s="27"/>
      <c r="B683" s="27"/>
      <c r="C683" s="135"/>
      <c r="D683" s="27"/>
      <c r="E683" s="27"/>
      <c r="F683" s="135"/>
      <c r="G683" s="27"/>
      <c r="H683" s="136"/>
      <c r="I683" s="136"/>
      <c r="J683" s="136"/>
      <c r="K683" s="136"/>
      <c r="L683" s="136"/>
      <c r="M683" s="136"/>
      <c r="N683" s="136"/>
      <c r="O683" s="136"/>
      <c r="P683" s="136"/>
      <c r="Q683" s="27"/>
      <c r="R683" s="136"/>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row>
    <row r="684" spans="1:44" ht="15.75" customHeight="1">
      <c r="A684" s="27"/>
      <c r="B684" s="27"/>
      <c r="C684" s="135"/>
      <c r="D684" s="27"/>
      <c r="E684" s="27"/>
      <c r="F684" s="135"/>
      <c r="G684" s="27"/>
      <c r="H684" s="136"/>
      <c r="I684" s="136"/>
      <c r="J684" s="136"/>
      <c r="K684" s="136"/>
      <c r="L684" s="136"/>
      <c r="M684" s="136"/>
      <c r="N684" s="136"/>
      <c r="O684" s="136"/>
      <c r="P684" s="136"/>
      <c r="Q684" s="27"/>
      <c r="R684" s="136"/>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row>
    <row r="685" spans="1:44" ht="15.75" customHeight="1">
      <c r="A685" s="27"/>
      <c r="B685" s="27"/>
      <c r="C685" s="135"/>
      <c r="D685" s="27"/>
      <c r="E685" s="27"/>
      <c r="F685" s="135"/>
      <c r="G685" s="27"/>
      <c r="H685" s="136"/>
      <c r="I685" s="136"/>
      <c r="J685" s="136"/>
      <c r="K685" s="136"/>
      <c r="L685" s="136"/>
      <c r="M685" s="136"/>
      <c r="N685" s="136"/>
      <c r="O685" s="136"/>
      <c r="P685" s="136"/>
      <c r="Q685" s="27"/>
      <c r="R685" s="136"/>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row>
    <row r="686" spans="1:44" ht="15.75" customHeight="1">
      <c r="A686" s="27"/>
      <c r="B686" s="27"/>
      <c r="C686" s="135"/>
      <c r="D686" s="27"/>
      <c r="E686" s="27"/>
      <c r="F686" s="135"/>
      <c r="G686" s="27"/>
      <c r="H686" s="136"/>
      <c r="I686" s="136"/>
      <c r="J686" s="136"/>
      <c r="K686" s="136"/>
      <c r="L686" s="136"/>
      <c r="M686" s="136"/>
      <c r="N686" s="136"/>
      <c r="O686" s="136"/>
      <c r="P686" s="136"/>
      <c r="Q686" s="27"/>
      <c r="R686" s="136"/>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row>
    <row r="687" spans="1:44" ht="15.75" customHeight="1">
      <c r="A687" s="27"/>
      <c r="B687" s="27"/>
      <c r="C687" s="135"/>
      <c r="D687" s="27"/>
      <c r="E687" s="27"/>
      <c r="F687" s="135"/>
      <c r="G687" s="27"/>
      <c r="H687" s="136"/>
      <c r="I687" s="136"/>
      <c r="J687" s="136"/>
      <c r="K687" s="136"/>
      <c r="L687" s="136"/>
      <c r="M687" s="136"/>
      <c r="N687" s="136"/>
      <c r="O687" s="136"/>
      <c r="P687" s="136"/>
      <c r="Q687" s="27"/>
      <c r="R687" s="136"/>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row>
    <row r="688" spans="1:44" ht="15.75" customHeight="1">
      <c r="A688" s="27"/>
      <c r="B688" s="27"/>
      <c r="C688" s="135"/>
      <c r="D688" s="27"/>
      <c r="E688" s="27"/>
      <c r="F688" s="135"/>
      <c r="G688" s="27"/>
      <c r="H688" s="136"/>
      <c r="I688" s="136"/>
      <c r="J688" s="136"/>
      <c r="K688" s="136"/>
      <c r="L688" s="136"/>
      <c r="M688" s="136"/>
      <c r="N688" s="136"/>
      <c r="O688" s="136"/>
      <c r="P688" s="136"/>
      <c r="Q688" s="27"/>
      <c r="R688" s="136"/>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row>
    <row r="689" spans="1:44" ht="15.75" customHeight="1">
      <c r="A689" s="27"/>
      <c r="B689" s="27"/>
      <c r="C689" s="135"/>
      <c r="D689" s="27"/>
      <c r="E689" s="27"/>
      <c r="F689" s="135"/>
      <c r="G689" s="27"/>
      <c r="H689" s="136"/>
      <c r="I689" s="136"/>
      <c r="J689" s="136"/>
      <c r="K689" s="136"/>
      <c r="L689" s="136"/>
      <c r="M689" s="136"/>
      <c r="N689" s="136"/>
      <c r="O689" s="136"/>
      <c r="P689" s="136"/>
      <c r="Q689" s="27"/>
      <c r="R689" s="136"/>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row>
    <row r="690" spans="1:44" ht="15.75" customHeight="1">
      <c r="A690" s="27"/>
      <c r="B690" s="27"/>
      <c r="C690" s="135"/>
      <c r="D690" s="27"/>
      <c r="E690" s="27"/>
      <c r="F690" s="135"/>
      <c r="G690" s="27"/>
      <c r="H690" s="136"/>
      <c r="I690" s="136"/>
      <c r="J690" s="136"/>
      <c r="K690" s="136"/>
      <c r="L690" s="136"/>
      <c r="M690" s="136"/>
      <c r="N690" s="136"/>
      <c r="O690" s="136"/>
      <c r="P690" s="136"/>
      <c r="Q690" s="27"/>
      <c r="R690" s="136"/>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row>
    <row r="691" spans="1:44" ht="15.75" customHeight="1">
      <c r="A691" s="27"/>
      <c r="B691" s="27"/>
      <c r="C691" s="135"/>
      <c r="D691" s="27"/>
      <c r="E691" s="27"/>
      <c r="F691" s="135"/>
      <c r="G691" s="27"/>
      <c r="H691" s="136"/>
      <c r="I691" s="136"/>
      <c r="J691" s="136"/>
      <c r="K691" s="136"/>
      <c r="L691" s="136"/>
      <c r="M691" s="136"/>
      <c r="N691" s="136"/>
      <c r="O691" s="136"/>
      <c r="P691" s="136"/>
      <c r="Q691" s="27"/>
      <c r="R691" s="136"/>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row>
    <row r="692" spans="1:44" ht="15.75" customHeight="1">
      <c r="A692" s="27"/>
      <c r="B692" s="27"/>
      <c r="C692" s="135"/>
      <c r="D692" s="27"/>
      <c r="E692" s="27"/>
      <c r="F692" s="135"/>
      <c r="G692" s="27"/>
      <c r="H692" s="136"/>
      <c r="I692" s="136"/>
      <c r="J692" s="136"/>
      <c r="K692" s="136"/>
      <c r="L692" s="136"/>
      <c r="M692" s="136"/>
      <c r="N692" s="136"/>
      <c r="O692" s="136"/>
      <c r="P692" s="136"/>
      <c r="Q692" s="27"/>
      <c r="R692" s="136"/>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row>
    <row r="693" spans="1:44" ht="15.75" customHeight="1">
      <c r="A693" s="27"/>
      <c r="B693" s="27"/>
      <c r="C693" s="135"/>
      <c r="D693" s="27"/>
      <c r="E693" s="27"/>
      <c r="F693" s="135"/>
      <c r="G693" s="27"/>
      <c r="H693" s="136"/>
      <c r="I693" s="136"/>
      <c r="J693" s="136"/>
      <c r="K693" s="136"/>
      <c r="L693" s="136"/>
      <c r="M693" s="136"/>
      <c r="N693" s="136"/>
      <c r="O693" s="136"/>
      <c r="P693" s="136"/>
      <c r="Q693" s="27"/>
      <c r="R693" s="136"/>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row>
    <row r="694" spans="1:44" ht="15.75" customHeight="1">
      <c r="A694" s="27"/>
      <c r="B694" s="27"/>
      <c r="C694" s="135"/>
      <c r="D694" s="27"/>
      <c r="E694" s="27"/>
      <c r="F694" s="135"/>
      <c r="G694" s="27"/>
      <c r="H694" s="136"/>
      <c r="I694" s="136"/>
      <c r="J694" s="136"/>
      <c r="K694" s="136"/>
      <c r="L694" s="136"/>
      <c r="M694" s="136"/>
      <c r="N694" s="136"/>
      <c r="O694" s="136"/>
      <c r="P694" s="136"/>
      <c r="Q694" s="27"/>
      <c r="R694" s="136"/>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row>
    <row r="695" spans="1:44" ht="15.75" customHeight="1">
      <c r="A695" s="27"/>
      <c r="B695" s="27"/>
      <c r="C695" s="135"/>
      <c r="D695" s="27"/>
      <c r="E695" s="27"/>
      <c r="F695" s="135"/>
      <c r="G695" s="27"/>
      <c r="H695" s="136"/>
      <c r="I695" s="136"/>
      <c r="J695" s="136"/>
      <c r="K695" s="136"/>
      <c r="L695" s="136"/>
      <c r="M695" s="136"/>
      <c r="N695" s="136"/>
      <c r="O695" s="136"/>
      <c r="P695" s="136"/>
      <c r="Q695" s="27"/>
      <c r="R695" s="136"/>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row>
    <row r="696" spans="1:44" ht="15.75" customHeight="1">
      <c r="A696" s="27"/>
      <c r="B696" s="27"/>
      <c r="C696" s="135"/>
      <c r="D696" s="27"/>
      <c r="E696" s="27"/>
      <c r="F696" s="135"/>
      <c r="G696" s="27"/>
      <c r="H696" s="136"/>
      <c r="I696" s="136"/>
      <c r="J696" s="136"/>
      <c r="K696" s="136"/>
      <c r="L696" s="136"/>
      <c r="M696" s="136"/>
      <c r="N696" s="136"/>
      <c r="O696" s="136"/>
      <c r="P696" s="136"/>
      <c r="Q696" s="27"/>
      <c r="R696" s="136"/>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row>
    <row r="697" spans="1:44" ht="15.75" customHeight="1">
      <c r="A697" s="27"/>
      <c r="B697" s="27"/>
      <c r="C697" s="135"/>
      <c r="D697" s="27"/>
      <c r="E697" s="27"/>
      <c r="F697" s="135"/>
      <c r="G697" s="27"/>
      <c r="H697" s="136"/>
      <c r="I697" s="136"/>
      <c r="J697" s="136"/>
      <c r="K697" s="136"/>
      <c r="L697" s="136"/>
      <c r="M697" s="136"/>
      <c r="N697" s="136"/>
      <c r="O697" s="136"/>
      <c r="P697" s="136"/>
      <c r="Q697" s="27"/>
      <c r="R697" s="136"/>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row>
    <row r="698" spans="1:44" ht="15.75" customHeight="1">
      <c r="A698" s="27"/>
      <c r="B698" s="27"/>
      <c r="C698" s="135"/>
      <c r="D698" s="27"/>
      <c r="E698" s="27"/>
      <c r="F698" s="135"/>
      <c r="G698" s="27"/>
      <c r="H698" s="136"/>
      <c r="I698" s="136"/>
      <c r="J698" s="136"/>
      <c r="K698" s="136"/>
      <c r="L698" s="136"/>
      <c r="M698" s="136"/>
      <c r="N698" s="136"/>
      <c r="O698" s="136"/>
      <c r="P698" s="136"/>
      <c r="Q698" s="27"/>
      <c r="R698" s="136"/>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row>
    <row r="699" spans="1:44" ht="15.75" customHeight="1">
      <c r="A699" s="27"/>
      <c r="B699" s="27"/>
      <c r="C699" s="135"/>
      <c r="D699" s="27"/>
      <c r="E699" s="27"/>
      <c r="F699" s="135"/>
      <c r="G699" s="27"/>
      <c r="H699" s="136"/>
      <c r="I699" s="136"/>
      <c r="J699" s="136"/>
      <c r="K699" s="136"/>
      <c r="L699" s="136"/>
      <c r="M699" s="136"/>
      <c r="N699" s="136"/>
      <c r="O699" s="136"/>
      <c r="P699" s="136"/>
      <c r="Q699" s="27"/>
      <c r="R699" s="136"/>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row>
    <row r="700" spans="1:44" ht="15.75" customHeight="1">
      <c r="A700" s="27"/>
      <c r="B700" s="27"/>
      <c r="C700" s="135"/>
      <c r="D700" s="27"/>
      <c r="E700" s="27"/>
      <c r="F700" s="135"/>
      <c r="G700" s="27"/>
      <c r="H700" s="136"/>
      <c r="I700" s="136"/>
      <c r="J700" s="136"/>
      <c r="K700" s="136"/>
      <c r="L700" s="136"/>
      <c r="M700" s="136"/>
      <c r="N700" s="136"/>
      <c r="O700" s="136"/>
      <c r="P700" s="136"/>
      <c r="Q700" s="27"/>
      <c r="R700" s="136"/>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row>
    <row r="701" spans="1:44" ht="15.75" customHeight="1">
      <c r="A701" s="27"/>
      <c r="B701" s="27"/>
      <c r="C701" s="135"/>
      <c r="D701" s="27"/>
      <c r="E701" s="27"/>
      <c r="F701" s="135"/>
      <c r="G701" s="27"/>
      <c r="H701" s="136"/>
      <c r="I701" s="136"/>
      <c r="J701" s="136"/>
      <c r="K701" s="136"/>
      <c r="L701" s="136"/>
      <c r="M701" s="136"/>
      <c r="N701" s="136"/>
      <c r="O701" s="136"/>
      <c r="P701" s="136"/>
      <c r="Q701" s="27"/>
      <c r="R701" s="136"/>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row>
    <row r="702" spans="1:44" ht="15.75" customHeight="1">
      <c r="A702" s="27"/>
      <c r="B702" s="27"/>
      <c r="C702" s="135"/>
      <c r="D702" s="27"/>
      <c r="E702" s="27"/>
      <c r="F702" s="135"/>
      <c r="G702" s="27"/>
      <c r="H702" s="136"/>
      <c r="I702" s="136"/>
      <c r="J702" s="136"/>
      <c r="K702" s="136"/>
      <c r="L702" s="136"/>
      <c r="M702" s="136"/>
      <c r="N702" s="136"/>
      <c r="O702" s="136"/>
      <c r="P702" s="136"/>
      <c r="Q702" s="27"/>
      <c r="R702" s="136"/>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row>
    <row r="703" spans="1:44" ht="15.75" customHeight="1">
      <c r="A703" s="27"/>
      <c r="B703" s="27"/>
      <c r="C703" s="135"/>
      <c r="D703" s="27"/>
      <c r="E703" s="27"/>
      <c r="F703" s="135"/>
      <c r="G703" s="27"/>
      <c r="H703" s="136"/>
      <c r="I703" s="136"/>
      <c r="J703" s="136"/>
      <c r="K703" s="136"/>
      <c r="L703" s="136"/>
      <c r="M703" s="136"/>
      <c r="N703" s="136"/>
      <c r="O703" s="136"/>
      <c r="P703" s="136"/>
      <c r="Q703" s="27"/>
      <c r="R703" s="136"/>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row>
    <row r="704" spans="1:44" ht="15.75" customHeight="1">
      <c r="A704" s="27"/>
      <c r="B704" s="27"/>
      <c r="C704" s="135"/>
      <c r="D704" s="27"/>
      <c r="E704" s="27"/>
      <c r="F704" s="135"/>
      <c r="G704" s="27"/>
      <c r="H704" s="136"/>
      <c r="I704" s="136"/>
      <c r="J704" s="136"/>
      <c r="K704" s="136"/>
      <c r="L704" s="136"/>
      <c r="M704" s="136"/>
      <c r="N704" s="136"/>
      <c r="O704" s="136"/>
      <c r="P704" s="136"/>
      <c r="Q704" s="27"/>
      <c r="R704" s="136"/>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row>
    <row r="705" spans="1:44" ht="15.75" customHeight="1">
      <c r="A705" s="27"/>
      <c r="B705" s="27"/>
      <c r="C705" s="135"/>
      <c r="D705" s="27"/>
      <c r="E705" s="27"/>
      <c r="F705" s="135"/>
      <c r="G705" s="27"/>
      <c r="H705" s="136"/>
      <c r="I705" s="136"/>
      <c r="J705" s="136"/>
      <c r="K705" s="136"/>
      <c r="L705" s="136"/>
      <c r="M705" s="136"/>
      <c r="N705" s="136"/>
      <c r="O705" s="136"/>
      <c r="P705" s="136"/>
      <c r="Q705" s="27"/>
      <c r="R705" s="136"/>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row>
    <row r="706" spans="1:44" ht="15.75" customHeight="1">
      <c r="A706" s="27"/>
      <c r="B706" s="27"/>
      <c r="C706" s="135"/>
      <c r="D706" s="27"/>
      <c r="E706" s="27"/>
      <c r="F706" s="135"/>
      <c r="G706" s="27"/>
      <c r="H706" s="136"/>
      <c r="I706" s="136"/>
      <c r="J706" s="136"/>
      <c r="K706" s="136"/>
      <c r="L706" s="136"/>
      <c r="M706" s="136"/>
      <c r="N706" s="136"/>
      <c r="O706" s="136"/>
      <c r="P706" s="136"/>
      <c r="Q706" s="27"/>
      <c r="R706" s="136"/>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row>
    <row r="707" spans="1:44" ht="15.75" customHeight="1">
      <c r="A707" s="27"/>
      <c r="B707" s="27"/>
      <c r="C707" s="135"/>
      <c r="D707" s="27"/>
      <c r="E707" s="27"/>
      <c r="F707" s="135"/>
      <c r="G707" s="27"/>
      <c r="H707" s="136"/>
      <c r="I707" s="136"/>
      <c r="J707" s="136"/>
      <c r="K707" s="136"/>
      <c r="L707" s="136"/>
      <c r="M707" s="136"/>
      <c r="N707" s="136"/>
      <c r="O707" s="136"/>
      <c r="P707" s="136"/>
      <c r="Q707" s="27"/>
      <c r="R707" s="136"/>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row>
    <row r="708" spans="1:44" ht="15.75" customHeight="1">
      <c r="A708" s="27"/>
      <c r="B708" s="27"/>
      <c r="C708" s="135"/>
      <c r="D708" s="27"/>
      <c r="E708" s="27"/>
      <c r="F708" s="135"/>
      <c r="G708" s="27"/>
      <c r="H708" s="136"/>
      <c r="I708" s="136"/>
      <c r="J708" s="136"/>
      <c r="K708" s="136"/>
      <c r="L708" s="136"/>
      <c r="M708" s="136"/>
      <c r="N708" s="136"/>
      <c r="O708" s="136"/>
      <c r="P708" s="136"/>
      <c r="Q708" s="27"/>
      <c r="R708" s="136"/>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row>
    <row r="709" spans="1:44" ht="15.75" customHeight="1">
      <c r="A709" s="27"/>
      <c r="B709" s="27"/>
      <c r="C709" s="135"/>
      <c r="D709" s="27"/>
      <c r="E709" s="27"/>
      <c r="F709" s="135"/>
      <c r="G709" s="27"/>
      <c r="H709" s="136"/>
      <c r="I709" s="136"/>
      <c r="J709" s="136"/>
      <c r="K709" s="136"/>
      <c r="L709" s="136"/>
      <c r="M709" s="136"/>
      <c r="N709" s="136"/>
      <c r="O709" s="136"/>
      <c r="P709" s="136"/>
      <c r="Q709" s="27"/>
      <c r="R709" s="136"/>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row>
    <row r="710" spans="1:44" ht="15.75" customHeight="1">
      <c r="A710" s="27"/>
      <c r="B710" s="27"/>
      <c r="C710" s="135"/>
      <c r="D710" s="27"/>
      <c r="E710" s="27"/>
      <c r="F710" s="135"/>
      <c r="G710" s="27"/>
      <c r="H710" s="136"/>
      <c r="I710" s="136"/>
      <c r="J710" s="136"/>
      <c r="K710" s="136"/>
      <c r="L710" s="136"/>
      <c r="M710" s="136"/>
      <c r="N710" s="136"/>
      <c r="O710" s="136"/>
      <c r="P710" s="136"/>
      <c r="Q710" s="27"/>
      <c r="R710" s="136"/>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row>
    <row r="711" spans="1:44" ht="15.75" customHeight="1">
      <c r="A711" s="27"/>
      <c r="B711" s="27"/>
      <c r="C711" s="135"/>
      <c r="D711" s="27"/>
      <c r="E711" s="27"/>
      <c r="F711" s="135"/>
      <c r="G711" s="27"/>
      <c r="H711" s="136"/>
      <c r="I711" s="136"/>
      <c r="J711" s="136"/>
      <c r="K711" s="136"/>
      <c r="L711" s="136"/>
      <c r="M711" s="136"/>
      <c r="N711" s="136"/>
      <c r="O711" s="136"/>
      <c r="P711" s="136"/>
      <c r="Q711" s="27"/>
      <c r="R711" s="136"/>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row>
    <row r="712" spans="1:44" ht="15.75" customHeight="1">
      <c r="A712" s="27"/>
      <c r="B712" s="27"/>
      <c r="C712" s="135"/>
      <c r="D712" s="27"/>
      <c r="E712" s="27"/>
      <c r="F712" s="135"/>
      <c r="G712" s="27"/>
      <c r="H712" s="136"/>
      <c r="I712" s="136"/>
      <c r="J712" s="136"/>
      <c r="K712" s="136"/>
      <c r="L712" s="136"/>
      <c r="M712" s="136"/>
      <c r="N712" s="136"/>
      <c r="O712" s="136"/>
      <c r="P712" s="136"/>
      <c r="Q712" s="27"/>
      <c r="R712" s="136"/>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row>
    <row r="713" spans="1:44" ht="15.75" customHeight="1">
      <c r="A713" s="27"/>
      <c r="B713" s="27"/>
      <c r="C713" s="135"/>
      <c r="D713" s="27"/>
      <c r="E713" s="27"/>
      <c r="F713" s="135"/>
      <c r="G713" s="27"/>
      <c r="H713" s="136"/>
      <c r="I713" s="136"/>
      <c r="J713" s="136"/>
      <c r="K713" s="136"/>
      <c r="L713" s="136"/>
      <c r="M713" s="136"/>
      <c r="N713" s="136"/>
      <c r="O713" s="136"/>
      <c r="P713" s="136"/>
      <c r="Q713" s="27"/>
      <c r="R713" s="136"/>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row>
    <row r="714" spans="1:44" ht="15.75" customHeight="1">
      <c r="A714" s="27"/>
      <c r="B714" s="27"/>
      <c r="C714" s="135"/>
      <c r="D714" s="27"/>
      <c r="E714" s="27"/>
      <c r="F714" s="135"/>
      <c r="G714" s="27"/>
      <c r="H714" s="136"/>
      <c r="I714" s="136"/>
      <c r="J714" s="136"/>
      <c r="K714" s="136"/>
      <c r="L714" s="136"/>
      <c r="M714" s="136"/>
      <c r="N714" s="136"/>
      <c r="O714" s="136"/>
      <c r="P714" s="136"/>
      <c r="Q714" s="27"/>
      <c r="R714" s="136"/>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row>
    <row r="715" spans="1:44" ht="15.75" customHeight="1">
      <c r="A715" s="27"/>
      <c r="B715" s="27"/>
      <c r="C715" s="135"/>
      <c r="D715" s="27"/>
      <c r="E715" s="27"/>
      <c r="F715" s="135"/>
      <c r="G715" s="27"/>
      <c r="H715" s="136"/>
      <c r="I715" s="136"/>
      <c r="J715" s="136"/>
      <c r="K715" s="136"/>
      <c r="L715" s="136"/>
      <c r="M715" s="136"/>
      <c r="N715" s="136"/>
      <c r="O715" s="136"/>
      <c r="P715" s="136"/>
      <c r="Q715" s="27"/>
      <c r="R715" s="136"/>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row>
    <row r="716" spans="1:44" ht="15.75" customHeight="1">
      <c r="A716" s="27"/>
      <c r="B716" s="27"/>
      <c r="C716" s="135"/>
      <c r="D716" s="27"/>
      <c r="E716" s="27"/>
      <c r="F716" s="135"/>
      <c r="G716" s="27"/>
      <c r="H716" s="136"/>
      <c r="I716" s="136"/>
      <c r="J716" s="136"/>
      <c r="K716" s="136"/>
      <c r="L716" s="136"/>
      <c r="M716" s="136"/>
      <c r="N716" s="136"/>
      <c r="O716" s="136"/>
      <c r="P716" s="136"/>
      <c r="Q716" s="27"/>
      <c r="R716" s="136"/>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row>
    <row r="717" spans="1:44" ht="15.75" customHeight="1">
      <c r="A717" s="27"/>
      <c r="B717" s="27"/>
      <c r="C717" s="135"/>
      <c r="D717" s="27"/>
      <c r="E717" s="27"/>
      <c r="F717" s="135"/>
      <c r="G717" s="27"/>
      <c r="H717" s="136"/>
      <c r="I717" s="136"/>
      <c r="J717" s="136"/>
      <c r="K717" s="136"/>
      <c r="L717" s="136"/>
      <c r="M717" s="136"/>
      <c r="N717" s="136"/>
      <c r="O717" s="136"/>
      <c r="P717" s="136"/>
      <c r="Q717" s="27"/>
      <c r="R717" s="136"/>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row>
    <row r="718" spans="1:44" ht="15.75" customHeight="1">
      <c r="A718" s="27"/>
      <c r="B718" s="27"/>
      <c r="C718" s="135"/>
      <c r="D718" s="27"/>
      <c r="E718" s="27"/>
      <c r="F718" s="135"/>
      <c r="G718" s="27"/>
      <c r="H718" s="136"/>
      <c r="I718" s="136"/>
      <c r="J718" s="136"/>
      <c r="K718" s="136"/>
      <c r="L718" s="136"/>
      <c r="M718" s="136"/>
      <c r="N718" s="136"/>
      <c r="O718" s="136"/>
      <c r="P718" s="136"/>
      <c r="Q718" s="27"/>
      <c r="R718" s="136"/>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row>
    <row r="719" spans="1:44" ht="15.75" customHeight="1">
      <c r="A719" s="27"/>
      <c r="B719" s="27"/>
      <c r="C719" s="135"/>
      <c r="D719" s="27"/>
      <c r="E719" s="27"/>
      <c r="F719" s="135"/>
      <c r="G719" s="27"/>
      <c r="H719" s="136"/>
      <c r="I719" s="136"/>
      <c r="J719" s="136"/>
      <c r="K719" s="136"/>
      <c r="L719" s="136"/>
      <c r="M719" s="136"/>
      <c r="N719" s="136"/>
      <c r="O719" s="136"/>
      <c r="P719" s="136"/>
      <c r="Q719" s="27"/>
      <c r="R719" s="136"/>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row>
    <row r="720" spans="1:44" ht="15.75" customHeight="1">
      <c r="A720" s="27"/>
      <c r="B720" s="27"/>
      <c r="C720" s="135"/>
      <c r="D720" s="27"/>
      <c r="E720" s="27"/>
      <c r="F720" s="135"/>
      <c r="G720" s="27"/>
      <c r="H720" s="136"/>
      <c r="I720" s="136"/>
      <c r="J720" s="136"/>
      <c r="K720" s="136"/>
      <c r="L720" s="136"/>
      <c r="M720" s="136"/>
      <c r="N720" s="136"/>
      <c r="O720" s="136"/>
      <c r="P720" s="136"/>
      <c r="Q720" s="27"/>
      <c r="R720" s="136"/>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row>
    <row r="721" spans="1:44" ht="15.75" customHeight="1">
      <c r="A721" s="27"/>
      <c r="B721" s="27"/>
      <c r="C721" s="135"/>
      <c r="D721" s="27"/>
      <c r="E721" s="27"/>
      <c r="F721" s="135"/>
      <c r="G721" s="27"/>
      <c r="H721" s="136"/>
      <c r="I721" s="136"/>
      <c r="J721" s="136"/>
      <c r="K721" s="136"/>
      <c r="L721" s="136"/>
      <c r="M721" s="136"/>
      <c r="N721" s="136"/>
      <c r="O721" s="136"/>
      <c r="P721" s="136"/>
      <c r="Q721" s="27"/>
      <c r="R721" s="136"/>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row>
    <row r="722" spans="1:44" ht="15.75" customHeight="1">
      <c r="A722" s="27"/>
      <c r="B722" s="27"/>
      <c r="C722" s="135"/>
      <c r="D722" s="27"/>
      <c r="E722" s="27"/>
      <c r="F722" s="135"/>
      <c r="G722" s="27"/>
      <c r="H722" s="136"/>
      <c r="I722" s="136"/>
      <c r="J722" s="136"/>
      <c r="K722" s="136"/>
      <c r="L722" s="136"/>
      <c r="M722" s="136"/>
      <c r="N722" s="136"/>
      <c r="O722" s="136"/>
      <c r="P722" s="136"/>
      <c r="Q722" s="27"/>
      <c r="R722" s="136"/>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row>
    <row r="723" spans="1:44" ht="15.75" customHeight="1">
      <c r="A723" s="27"/>
      <c r="B723" s="27"/>
      <c r="C723" s="135"/>
      <c r="D723" s="27"/>
      <c r="E723" s="27"/>
      <c r="F723" s="135"/>
      <c r="G723" s="27"/>
      <c r="H723" s="136"/>
      <c r="I723" s="136"/>
      <c r="J723" s="136"/>
      <c r="K723" s="136"/>
      <c r="L723" s="136"/>
      <c r="M723" s="136"/>
      <c r="N723" s="136"/>
      <c r="O723" s="136"/>
      <c r="P723" s="136"/>
      <c r="Q723" s="27"/>
      <c r="R723" s="136"/>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row>
    <row r="724" spans="1:44" ht="15.75" customHeight="1">
      <c r="A724" s="27"/>
      <c r="B724" s="27"/>
      <c r="C724" s="135"/>
      <c r="D724" s="27"/>
      <c r="E724" s="27"/>
      <c r="F724" s="135"/>
      <c r="G724" s="27"/>
      <c r="H724" s="136"/>
      <c r="I724" s="136"/>
      <c r="J724" s="136"/>
      <c r="K724" s="136"/>
      <c r="L724" s="136"/>
      <c r="M724" s="136"/>
      <c r="N724" s="136"/>
      <c r="O724" s="136"/>
      <c r="P724" s="136"/>
      <c r="Q724" s="27"/>
      <c r="R724" s="136"/>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row>
    <row r="725" spans="1:44" ht="15.75" customHeight="1">
      <c r="A725" s="27"/>
      <c r="B725" s="27"/>
      <c r="C725" s="135"/>
      <c r="D725" s="27"/>
      <c r="E725" s="27"/>
      <c r="F725" s="135"/>
      <c r="G725" s="27"/>
      <c r="H725" s="136"/>
      <c r="I725" s="136"/>
      <c r="J725" s="136"/>
      <c r="K725" s="136"/>
      <c r="L725" s="136"/>
      <c r="M725" s="136"/>
      <c r="N725" s="136"/>
      <c r="O725" s="136"/>
      <c r="P725" s="136"/>
      <c r="Q725" s="27"/>
      <c r="R725" s="136"/>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row>
    <row r="726" spans="1:44" ht="15.75" customHeight="1">
      <c r="A726" s="27"/>
      <c r="B726" s="27"/>
      <c r="C726" s="135"/>
      <c r="D726" s="27"/>
      <c r="E726" s="27"/>
      <c r="F726" s="135"/>
      <c r="G726" s="27"/>
      <c r="H726" s="136"/>
      <c r="I726" s="136"/>
      <c r="J726" s="136"/>
      <c r="K726" s="136"/>
      <c r="L726" s="136"/>
      <c r="M726" s="136"/>
      <c r="N726" s="136"/>
      <c r="O726" s="136"/>
      <c r="P726" s="136"/>
      <c r="Q726" s="27"/>
      <c r="R726" s="136"/>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row>
    <row r="727" spans="1:44" ht="15.75" customHeight="1">
      <c r="A727" s="27"/>
      <c r="B727" s="27"/>
      <c r="C727" s="135"/>
      <c r="D727" s="27"/>
      <c r="E727" s="27"/>
      <c r="F727" s="135"/>
      <c r="G727" s="27"/>
      <c r="H727" s="136"/>
      <c r="I727" s="136"/>
      <c r="J727" s="136"/>
      <c r="K727" s="136"/>
      <c r="L727" s="136"/>
      <c r="M727" s="136"/>
      <c r="N727" s="136"/>
      <c r="O727" s="136"/>
      <c r="P727" s="136"/>
      <c r="Q727" s="27"/>
      <c r="R727" s="136"/>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row>
    <row r="728" spans="1:44" ht="15.75" customHeight="1">
      <c r="A728" s="27"/>
      <c r="B728" s="27"/>
      <c r="C728" s="135"/>
      <c r="D728" s="27"/>
      <c r="E728" s="27"/>
      <c r="F728" s="135"/>
      <c r="G728" s="27"/>
      <c r="H728" s="136"/>
      <c r="I728" s="136"/>
      <c r="J728" s="136"/>
      <c r="K728" s="136"/>
      <c r="L728" s="136"/>
      <c r="M728" s="136"/>
      <c r="N728" s="136"/>
      <c r="O728" s="136"/>
      <c r="P728" s="136"/>
      <c r="Q728" s="27"/>
      <c r="R728" s="136"/>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row>
    <row r="729" spans="1:44" ht="15.75" customHeight="1">
      <c r="A729" s="27"/>
      <c r="B729" s="27"/>
      <c r="C729" s="135"/>
      <c r="D729" s="27"/>
      <c r="E729" s="27"/>
      <c r="F729" s="135"/>
      <c r="G729" s="27"/>
      <c r="H729" s="136"/>
      <c r="I729" s="136"/>
      <c r="J729" s="136"/>
      <c r="K729" s="136"/>
      <c r="L729" s="136"/>
      <c r="M729" s="136"/>
      <c r="N729" s="136"/>
      <c r="O729" s="136"/>
      <c r="P729" s="136"/>
      <c r="Q729" s="27"/>
      <c r="R729" s="136"/>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row>
    <row r="730" spans="1:44" ht="15.75" customHeight="1">
      <c r="A730" s="27"/>
      <c r="B730" s="27"/>
      <c r="C730" s="135"/>
      <c r="D730" s="27"/>
      <c r="E730" s="27"/>
      <c r="F730" s="135"/>
      <c r="G730" s="27"/>
      <c r="H730" s="136"/>
      <c r="I730" s="136"/>
      <c r="J730" s="136"/>
      <c r="K730" s="136"/>
      <c r="L730" s="136"/>
      <c r="M730" s="136"/>
      <c r="N730" s="136"/>
      <c r="O730" s="136"/>
      <c r="P730" s="136"/>
      <c r="Q730" s="27"/>
      <c r="R730" s="136"/>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row>
    <row r="731" spans="1:44" ht="15.75" customHeight="1">
      <c r="A731" s="27"/>
      <c r="B731" s="27"/>
      <c r="C731" s="135"/>
      <c r="D731" s="27"/>
      <c r="E731" s="27"/>
      <c r="F731" s="135"/>
      <c r="G731" s="27"/>
      <c r="H731" s="136"/>
      <c r="I731" s="136"/>
      <c r="J731" s="136"/>
      <c r="K731" s="136"/>
      <c r="L731" s="136"/>
      <c r="M731" s="136"/>
      <c r="N731" s="136"/>
      <c r="O731" s="136"/>
      <c r="P731" s="136"/>
      <c r="Q731" s="27"/>
      <c r="R731" s="136"/>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row>
    <row r="732" spans="1:44" ht="15.75" customHeight="1">
      <c r="A732" s="27"/>
      <c r="B732" s="27"/>
      <c r="C732" s="135"/>
      <c r="D732" s="27"/>
      <c r="E732" s="27"/>
      <c r="F732" s="135"/>
      <c r="G732" s="27"/>
      <c r="H732" s="136"/>
      <c r="I732" s="136"/>
      <c r="J732" s="136"/>
      <c r="K732" s="136"/>
      <c r="L732" s="136"/>
      <c r="M732" s="136"/>
      <c r="N732" s="136"/>
      <c r="O732" s="136"/>
      <c r="P732" s="136"/>
      <c r="Q732" s="27"/>
      <c r="R732" s="136"/>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row>
    <row r="733" spans="1:44" ht="15.75" customHeight="1">
      <c r="A733" s="27"/>
      <c r="B733" s="27"/>
      <c r="C733" s="135"/>
      <c r="D733" s="27"/>
      <c r="E733" s="27"/>
      <c r="F733" s="135"/>
      <c r="G733" s="27"/>
      <c r="H733" s="136"/>
      <c r="I733" s="136"/>
      <c r="J733" s="136"/>
      <c r="K733" s="136"/>
      <c r="L733" s="136"/>
      <c r="M733" s="136"/>
      <c r="N733" s="136"/>
      <c r="O733" s="136"/>
      <c r="P733" s="136"/>
      <c r="Q733" s="27"/>
      <c r="R733" s="136"/>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row>
    <row r="734" spans="1:44" ht="15.75" customHeight="1">
      <c r="A734" s="27"/>
      <c r="B734" s="27"/>
      <c r="C734" s="135"/>
      <c r="D734" s="27"/>
      <c r="E734" s="27"/>
      <c r="F734" s="135"/>
      <c r="G734" s="27"/>
      <c r="H734" s="136"/>
      <c r="I734" s="136"/>
      <c r="J734" s="136"/>
      <c r="K734" s="136"/>
      <c r="L734" s="136"/>
      <c r="M734" s="136"/>
      <c r="N734" s="136"/>
      <c r="O734" s="136"/>
      <c r="P734" s="136"/>
      <c r="Q734" s="27"/>
      <c r="R734" s="136"/>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row>
    <row r="735" spans="1:44" ht="15.75" customHeight="1">
      <c r="A735" s="27"/>
      <c r="B735" s="27"/>
      <c r="C735" s="135"/>
      <c r="D735" s="27"/>
      <c r="E735" s="27"/>
      <c r="F735" s="135"/>
      <c r="G735" s="27"/>
      <c r="H735" s="136"/>
      <c r="I735" s="136"/>
      <c r="J735" s="136"/>
      <c r="K735" s="136"/>
      <c r="L735" s="136"/>
      <c r="M735" s="136"/>
      <c r="N735" s="136"/>
      <c r="O735" s="136"/>
      <c r="P735" s="136"/>
      <c r="Q735" s="27"/>
      <c r="R735" s="136"/>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row>
    <row r="736" spans="1:44" ht="15.75" customHeight="1">
      <c r="A736" s="27"/>
      <c r="B736" s="27"/>
      <c r="C736" s="135"/>
      <c r="D736" s="27"/>
      <c r="E736" s="27"/>
      <c r="F736" s="135"/>
      <c r="G736" s="27"/>
      <c r="H736" s="136"/>
      <c r="I736" s="136"/>
      <c r="J736" s="136"/>
      <c r="K736" s="136"/>
      <c r="L736" s="136"/>
      <c r="M736" s="136"/>
      <c r="N736" s="136"/>
      <c r="O736" s="136"/>
      <c r="P736" s="136"/>
      <c r="Q736" s="27"/>
      <c r="R736" s="136"/>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row>
    <row r="737" spans="1:44" ht="15.75" customHeight="1">
      <c r="A737" s="27"/>
      <c r="B737" s="27"/>
      <c r="C737" s="135"/>
      <c r="D737" s="27"/>
      <c r="E737" s="27"/>
      <c r="F737" s="135"/>
      <c r="G737" s="27"/>
      <c r="H737" s="136"/>
      <c r="I737" s="136"/>
      <c r="J737" s="136"/>
      <c r="K737" s="136"/>
      <c r="L737" s="136"/>
      <c r="M737" s="136"/>
      <c r="N737" s="136"/>
      <c r="O737" s="136"/>
      <c r="P737" s="136"/>
      <c r="Q737" s="27"/>
      <c r="R737" s="136"/>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row>
    <row r="738" spans="1:44" ht="15.75" customHeight="1">
      <c r="A738" s="27"/>
      <c r="B738" s="27"/>
      <c r="C738" s="135"/>
      <c r="D738" s="27"/>
      <c r="E738" s="27"/>
      <c r="F738" s="135"/>
      <c r="G738" s="27"/>
      <c r="H738" s="136"/>
      <c r="I738" s="136"/>
      <c r="J738" s="136"/>
      <c r="K738" s="136"/>
      <c r="L738" s="136"/>
      <c r="M738" s="136"/>
      <c r="N738" s="136"/>
      <c r="O738" s="136"/>
      <c r="P738" s="136"/>
      <c r="Q738" s="27"/>
      <c r="R738" s="136"/>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row>
    <row r="739" spans="1:44" ht="15.75" customHeight="1">
      <c r="A739" s="27"/>
      <c r="B739" s="27"/>
      <c r="C739" s="135"/>
      <c r="D739" s="27"/>
      <c r="E739" s="27"/>
      <c r="F739" s="135"/>
      <c r="G739" s="27"/>
      <c r="H739" s="136"/>
      <c r="I739" s="136"/>
      <c r="J739" s="136"/>
      <c r="K739" s="136"/>
      <c r="L739" s="136"/>
      <c r="M739" s="136"/>
      <c r="N739" s="136"/>
      <c r="O739" s="136"/>
      <c r="P739" s="136"/>
      <c r="Q739" s="27"/>
      <c r="R739" s="136"/>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row>
    <row r="740" spans="1:44" ht="15.75" customHeight="1">
      <c r="A740" s="27"/>
      <c r="B740" s="27"/>
      <c r="C740" s="135"/>
      <c r="D740" s="27"/>
      <c r="E740" s="27"/>
      <c r="F740" s="135"/>
      <c r="G740" s="27"/>
      <c r="H740" s="136"/>
      <c r="I740" s="136"/>
      <c r="J740" s="136"/>
      <c r="K740" s="136"/>
      <c r="L740" s="136"/>
      <c r="M740" s="136"/>
      <c r="N740" s="136"/>
      <c r="O740" s="136"/>
      <c r="P740" s="136"/>
      <c r="Q740" s="27"/>
      <c r="R740" s="136"/>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row>
    <row r="741" spans="1:44" ht="15.75" customHeight="1">
      <c r="A741" s="27"/>
      <c r="B741" s="27"/>
      <c r="C741" s="135"/>
      <c r="D741" s="27"/>
      <c r="E741" s="27"/>
      <c r="F741" s="135"/>
      <c r="G741" s="27"/>
      <c r="H741" s="136"/>
      <c r="I741" s="136"/>
      <c r="J741" s="136"/>
      <c r="K741" s="136"/>
      <c r="L741" s="136"/>
      <c r="M741" s="136"/>
      <c r="N741" s="136"/>
      <c r="O741" s="136"/>
      <c r="P741" s="136"/>
      <c r="Q741" s="27"/>
      <c r="R741" s="136"/>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row>
    <row r="742" spans="1:44" ht="15.75" customHeight="1">
      <c r="A742" s="27"/>
      <c r="B742" s="27"/>
      <c r="C742" s="135"/>
      <c r="D742" s="27"/>
      <c r="E742" s="27"/>
      <c r="F742" s="135"/>
      <c r="G742" s="27"/>
      <c r="H742" s="136"/>
      <c r="I742" s="136"/>
      <c r="J742" s="136"/>
      <c r="K742" s="136"/>
      <c r="L742" s="136"/>
      <c r="M742" s="136"/>
      <c r="N742" s="136"/>
      <c r="O742" s="136"/>
      <c r="P742" s="136"/>
      <c r="Q742" s="27"/>
      <c r="R742" s="136"/>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row>
    <row r="743" spans="1:44" ht="15.75" customHeight="1">
      <c r="A743" s="27"/>
      <c r="B743" s="27"/>
      <c r="C743" s="135"/>
      <c r="D743" s="27"/>
      <c r="E743" s="27"/>
      <c r="F743" s="135"/>
      <c r="G743" s="27"/>
      <c r="H743" s="136"/>
      <c r="I743" s="136"/>
      <c r="J743" s="136"/>
      <c r="K743" s="136"/>
      <c r="L743" s="136"/>
      <c r="M743" s="136"/>
      <c r="N743" s="136"/>
      <c r="O743" s="136"/>
      <c r="P743" s="136"/>
      <c r="Q743" s="27"/>
      <c r="R743" s="136"/>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row>
    <row r="744" spans="1:44" ht="15.75" customHeight="1">
      <c r="A744" s="27"/>
      <c r="B744" s="27"/>
      <c r="C744" s="135"/>
      <c r="D744" s="27"/>
      <c r="E744" s="27"/>
      <c r="F744" s="135"/>
      <c r="G744" s="27"/>
      <c r="H744" s="136"/>
      <c r="I744" s="136"/>
      <c r="J744" s="136"/>
      <c r="K744" s="136"/>
      <c r="L744" s="136"/>
      <c r="M744" s="136"/>
      <c r="N744" s="136"/>
      <c r="O744" s="136"/>
      <c r="P744" s="136"/>
      <c r="Q744" s="27"/>
      <c r="R744" s="136"/>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row>
    <row r="745" spans="1:44" ht="15.75" customHeight="1">
      <c r="A745" s="27"/>
      <c r="B745" s="27"/>
      <c r="C745" s="135"/>
      <c r="D745" s="27"/>
      <c r="E745" s="27"/>
      <c r="F745" s="135"/>
      <c r="G745" s="27"/>
      <c r="H745" s="136"/>
      <c r="I745" s="136"/>
      <c r="J745" s="136"/>
      <c r="K745" s="136"/>
      <c r="L745" s="136"/>
      <c r="M745" s="136"/>
      <c r="N745" s="136"/>
      <c r="O745" s="136"/>
      <c r="P745" s="136"/>
      <c r="Q745" s="27"/>
      <c r="R745" s="136"/>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row>
    <row r="746" spans="1:44" ht="15.75" customHeight="1">
      <c r="A746" s="27"/>
      <c r="B746" s="27"/>
      <c r="C746" s="135"/>
      <c r="D746" s="27"/>
      <c r="E746" s="27"/>
      <c r="F746" s="135"/>
      <c r="G746" s="27"/>
      <c r="H746" s="136"/>
      <c r="I746" s="136"/>
      <c r="J746" s="136"/>
      <c r="K746" s="136"/>
      <c r="L746" s="136"/>
      <c r="M746" s="136"/>
      <c r="N746" s="136"/>
      <c r="O746" s="136"/>
      <c r="P746" s="136"/>
      <c r="Q746" s="27"/>
      <c r="R746" s="136"/>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row>
    <row r="747" spans="1:44" ht="15.75" customHeight="1">
      <c r="A747" s="27"/>
      <c r="B747" s="27"/>
      <c r="C747" s="135"/>
      <c r="D747" s="27"/>
      <c r="E747" s="27"/>
      <c r="F747" s="135"/>
      <c r="G747" s="27"/>
      <c r="H747" s="136"/>
      <c r="I747" s="136"/>
      <c r="J747" s="136"/>
      <c r="K747" s="136"/>
      <c r="L747" s="136"/>
      <c r="M747" s="136"/>
      <c r="N747" s="136"/>
      <c r="O747" s="136"/>
      <c r="P747" s="136"/>
      <c r="Q747" s="27"/>
      <c r="R747" s="136"/>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row>
    <row r="748" spans="1:44" ht="15.75" customHeight="1">
      <c r="A748" s="27"/>
      <c r="B748" s="27"/>
      <c r="C748" s="135"/>
      <c r="D748" s="27"/>
      <c r="E748" s="27"/>
      <c r="F748" s="135"/>
      <c r="G748" s="27"/>
      <c r="H748" s="136"/>
      <c r="I748" s="136"/>
      <c r="J748" s="136"/>
      <c r="K748" s="136"/>
      <c r="L748" s="136"/>
      <c r="M748" s="136"/>
      <c r="N748" s="136"/>
      <c r="O748" s="136"/>
      <c r="P748" s="136"/>
      <c r="Q748" s="27"/>
      <c r="R748" s="136"/>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row>
    <row r="749" spans="1:44" ht="15.75" customHeight="1">
      <c r="A749" s="27"/>
      <c r="B749" s="27"/>
      <c r="C749" s="135"/>
      <c r="D749" s="27"/>
      <c r="E749" s="27"/>
      <c r="F749" s="135"/>
      <c r="G749" s="27"/>
      <c r="H749" s="136"/>
      <c r="I749" s="136"/>
      <c r="J749" s="136"/>
      <c r="K749" s="136"/>
      <c r="L749" s="136"/>
      <c r="M749" s="136"/>
      <c r="N749" s="136"/>
      <c r="O749" s="136"/>
      <c r="P749" s="136"/>
      <c r="Q749" s="27"/>
      <c r="R749" s="136"/>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row>
    <row r="750" spans="1:44" ht="15.75" customHeight="1">
      <c r="A750" s="27"/>
      <c r="B750" s="27"/>
      <c r="C750" s="135"/>
      <c r="D750" s="27"/>
      <c r="E750" s="27"/>
      <c r="F750" s="135"/>
      <c r="G750" s="27"/>
      <c r="H750" s="136"/>
      <c r="I750" s="136"/>
      <c r="J750" s="136"/>
      <c r="K750" s="136"/>
      <c r="L750" s="136"/>
      <c r="M750" s="136"/>
      <c r="N750" s="136"/>
      <c r="O750" s="136"/>
      <c r="P750" s="136"/>
      <c r="Q750" s="27"/>
      <c r="R750" s="136"/>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row>
    <row r="751" spans="1:44" ht="15.75" customHeight="1">
      <c r="A751" s="27"/>
      <c r="B751" s="27"/>
      <c r="C751" s="135"/>
      <c r="D751" s="27"/>
      <c r="E751" s="27"/>
      <c r="F751" s="135"/>
      <c r="G751" s="27"/>
      <c r="H751" s="136"/>
      <c r="I751" s="136"/>
      <c r="J751" s="136"/>
      <c r="K751" s="136"/>
      <c r="L751" s="136"/>
      <c r="M751" s="136"/>
      <c r="N751" s="136"/>
      <c r="O751" s="136"/>
      <c r="P751" s="136"/>
      <c r="Q751" s="27"/>
      <c r="R751" s="136"/>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row>
    <row r="752" spans="1:44" ht="15.75" customHeight="1">
      <c r="A752" s="27"/>
      <c r="B752" s="27"/>
      <c r="C752" s="135"/>
      <c r="D752" s="27"/>
      <c r="E752" s="27"/>
      <c r="F752" s="135"/>
      <c r="G752" s="27"/>
      <c r="H752" s="136"/>
      <c r="I752" s="136"/>
      <c r="J752" s="136"/>
      <c r="K752" s="136"/>
      <c r="L752" s="136"/>
      <c r="M752" s="136"/>
      <c r="N752" s="136"/>
      <c r="O752" s="136"/>
      <c r="P752" s="136"/>
      <c r="Q752" s="27"/>
      <c r="R752" s="136"/>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row>
    <row r="753" spans="1:44" ht="15.75" customHeight="1">
      <c r="A753" s="27"/>
      <c r="B753" s="27"/>
      <c r="C753" s="135"/>
      <c r="D753" s="27"/>
      <c r="E753" s="27"/>
      <c r="F753" s="135"/>
      <c r="G753" s="27"/>
      <c r="H753" s="136"/>
      <c r="I753" s="136"/>
      <c r="J753" s="136"/>
      <c r="K753" s="136"/>
      <c r="L753" s="136"/>
      <c r="M753" s="136"/>
      <c r="N753" s="136"/>
      <c r="O753" s="136"/>
      <c r="P753" s="136"/>
      <c r="Q753" s="27"/>
      <c r="R753" s="136"/>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row>
    <row r="754" spans="1:44" ht="15.75" customHeight="1">
      <c r="A754" s="27"/>
      <c r="B754" s="27"/>
      <c r="C754" s="135"/>
      <c r="D754" s="27"/>
      <c r="E754" s="27"/>
      <c r="F754" s="135"/>
      <c r="G754" s="27"/>
      <c r="H754" s="136"/>
      <c r="I754" s="136"/>
      <c r="J754" s="136"/>
      <c r="K754" s="136"/>
      <c r="L754" s="136"/>
      <c r="M754" s="136"/>
      <c r="N754" s="136"/>
      <c r="O754" s="136"/>
      <c r="P754" s="136"/>
      <c r="Q754" s="27"/>
      <c r="R754" s="136"/>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row>
    <row r="755" spans="1:44" ht="15.75" customHeight="1">
      <c r="A755" s="27"/>
      <c r="B755" s="27"/>
      <c r="C755" s="135"/>
      <c r="D755" s="27"/>
      <c r="E755" s="27"/>
      <c r="F755" s="135"/>
      <c r="G755" s="27"/>
      <c r="H755" s="136"/>
      <c r="I755" s="136"/>
      <c r="J755" s="136"/>
      <c r="K755" s="136"/>
      <c r="L755" s="136"/>
      <c r="M755" s="136"/>
      <c r="N755" s="136"/>
      <c r="O755" s="136"/>
      <c r="P755" s="136"/>
      <c r="Q755" s="27"/>
      <c r="R755" s="136"/>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row>
    <row r="756" spans="1:44" ht="15.75" customHeight="1">
      <c r="A756" s="27"/>
      <c r="B756" s="27"/>
      <c r="C756" s="135"/>
      <c r="D756" s="27"/>
      <c r="E756" s="27"/>
      <c r="F756" s="135"/>
      <c r="G756" s="27"/>
      <c r="H756" s="136"/>
      <c r="I756" s="136"/>
      <c r="J756" s="136"/>
      <c r="K756" s="136"/>
      <c r="L756" s="136"/>
      <c r="M756" s="136"/>
      <c r="N756" s="136"/>
      <c r="O756" s="136"/>
      <c r="P756" s="136"/>
      <c r="Q756" s="27"/>
      <c r="R756" s="136"/>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row>
    <row r="757" spans="1:44" ht="15.75" customHeight="1">
      <c r="A757" s="27"/>
      <c r="B757" s="27"/>
      <c r="C757" s="135"/>
      <c r="D757" s="27"/>
      <c r="E757" s="27"/>
      <c r="F757" s="135"/>
      <c r="G757" s="27"/>
      <c r="H757" s="136"/>
      <c r="I757" s="136"/>
      <c r="J757" s="136"/>
      <c r="K757" s="136"/>
      <c r="L757" s="136"/>
      <c r="M757" s="136"/>
      <c r="N757" s="136"/>
      <c r="O757" s="136"/>
      <c r="P757" s="136"/>
      <c r="Q757" s="27"/>
      <c r="R757" s="136"/>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row>
    <row r="758" spans="1:44" ht="15.75" customHeight="1">
      <c r="A758" s="27"/>
      <c r="B758" s="27"/>
      <c r="C758" s="135"/>
      <c r="D758" s="27"/>
      <c r="E758" s="27"/>
      <c r="F758" s="135"/>
      <c r="G758" s="27"/>
      <c r="H758" s="136"/>
      <c r="I758" s="136"/>
      <c r="J758" s="136"/>
      <c r="K758" s="136"/>
      <c r="L758" s="136"/>
      <c r="M758" s="136"/>
      <c r="N758" s="136"/>
      <c r="O758" s="136"/>
      <c r="P758" s="136"/>
      <c r="Q758" s="27"/>
      <c r="R758" s="136"/>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row>
    <row r="759" spans="1:44" ht="15.75" customHeight="1">
      <c r="A759" s="27"/>
      <c r="B759" s="27"/>
      <c r="C759" s="135"/>
      <c r="D759" s="27"/>
      <c r="E759" s="27"/>
      <c r="F759" s="135"/>
      <c r="G759" s="27"/>
      <c r="H759" s="136"/>
      <c r="I759" s="136"/>
      <c r="J759" s="136"/>
      <c r="K759" s="136"/>
      <c r="L759" s="136"/>
      <c r="M759" s="136"/>
      <c r="N759" s="136"/>
      <c r="O759" s="136"/>
      <c r="P759" s="136"/>
      <c r="Q759" s="27"/>
      <c r="R759" s="136"/>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row>
    <row r="760" spans="1:44" ht="15.75" customHeight="1">
      <c r="A760" s="27"/>
      <c r="B760" s="27"/>
      <c r="C760" s="135"/>
      <c r="D760" s="27"/>
      <c r="E760" s="27"/>
      <c r="F760" s="135"/>
      <c r="G760" s="27"/>
      <c r="H760" s="136"/>
      <c r="I760" s="136"/>
      <c r="J760" s="136"/>
      <c r="K760" s="136"/>
      <c r="L760" s="136"/>
      <c r="M760" s="136"/>
      <c r="N760" s="136"/>
      <c r="O760" s="136"/>
      <c r="P760" s="136"/>
      <c r="Q760" s="27"/>
      <c r="R760" s="136"/>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row>
    <row r="761" spans="1:44" ht="15.75" customHeight="1">
      <c r="A761" s="27"/>
      <c r="B761" s="27"/>
      <c r="C761" s="135"/>
      <c r="D761" s="27"/>
      <c r="E761" s="27"/>
      <c r="F761" s="135"/>
      <c r="G761" s="27"/>
      <c r="H761" s="136"/>
      <c r="I761" s="136"/>
      <c r="J761" s="136"/>
      <c r="K761" s="136"/>
      <c r="L761" s="136"/>
      <c r="M761" s="136"/>
      <c r="N761" s="136"/>
      <c r="O761" s="136"/>
      <c r="P761" s="136"/>
      <c r="Q761" s="27"/>
      <c r="R761" s="136"/>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row>
    <row r="762" spans="1:44" ht="15.75" customHeight="1">
      <c r="A762" s="27"/>
      <c r="B762" s="27"/>
      <c r="C762" s="135"/>
      <c r="D762" s="27"/>
      <c r="E762" s="27"/>
      <c r="F762" s="135"/>
      <c r="G762" s="27"/>
      <c r="H762" s="136"/>
      <c r="I762" s="136"/>
      <c r="J762" s="136"/>
      <c r="K762" s="136"/>
      <c r="L762" s="136"/>
      <c r="M762" s="136"/>
      <c r="N762" s="136"/>
      <c r="O762" s="136"/>
      <c r="P762" s="136"/>
      <c r="Q762" s="27"/>
      <c r="R762" s="136"/>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row>
    <row r="763" spans="1:44" ht="15.75" customHeight="1">
      <c r="A763" s="27"/>
      <c r="B763" s="27"/>
      <c r="C763" s="135"/>
      <c r="D763" s="27"/>
      <c r="E763" s="27"/>
      <c r="F763" s="135"/>
      <c r="G763" s="27"/>
      <c r="H763" s="136"/>
      <c r="I763" s="136"/>
      <c r="J763" s="136"/>
      <c r="K763" s="136"/>
      <c r="L763" s="136"/>
      <c r="M763" s="136"/>
      <c r="N763" s="136"/>
      <c r="O763" s="136"/>
      <c r="P763" s="136"/>
      <c r="Q763" s="27"/>
      <c r="R763" s="136"/>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row>
    <row r="764" spans="1:44" ht="15.75" customHeight="1">
      <c r="A764" s="27"/>
      <c r="B764" s="27"/>
      <c r="C764" s="135"/>
      <c r="D764" s="27"/>
      <c r="E764" s="27"/>
      <c r="F764" s="135"/>
      <c r="G764" s="27"/>
      <c r="H764" s="136"/>
      <c r="I764" s="136"/>
      <c r="J764" s="136"/>
      <c r="K764" s="136"/>
      <c r="L764" s="136"/>
      <c r="M764" s="136"/>
      <c r="N764" s="136"/>
      <c r="O764" s="136"/>
      <c r="P764" s="136"/>
      <c r="Q764" s="27"/>
      <c r="R764" s="136"/>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row>
    <row r="765" spans="1:44" ht="15.75" customHeight="1">
      <c r="A765" s="27"/>
      <c r="B765" s="27"/>
      <c r="C765" s="135"/>
      <c r="D765" s="27"/>
      <c r="E765" s="27"/>
      <c r="F765" s="135"/>
      <c r="G765" s="27"/>
      <c r="H765" s="136"/>
      <c r="I765" s="136"/>
      <c r="J765" s="136"/>
      <c r="K765" s="136"/>
      <c r="L765" s="136"/>
      <c r="M765" s="136"/>
      <c r="N765" s="136"/>
      <c r="O765" s="136"/>
      <c r="P765" s="136"/>
      <c r="Q765" s="27"/>
      <c r="R765" s="136"/>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row>
    <row r="766" spans="1:44" ht="15.75" customHeight="1">
      <c r="A766" s="27"/>
      <c r="B766" s="27"/>
      <c r="C766" s="135"/>
      <c r="D766" s="27"/>
      <c r="E766" s="27"/>
      <c r="F766" s="135"/>
      <c r="G766" s="27"/>
      <c r="H766" s="136"/>
      <c r="I766" s="136"/>
      <c r="J766" s="136"/>
      <c r="K766" s="136"/>
      <c r="L766" s="136"/>
      <c r="M766" s="136"/>
      <c r="N766" s="136"/>
      <c r="O766" s="136"/>
      <c r="P766" s="136"/>
      <c r="Q766" s="27"/>
      <c r="R766" s="136"/>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row>
    <row r="767" spans="1:44" ht="15.75" customHeight="1">
      <c r="A767" s="27"/>
      <c r="B767" s="27"/>
      <c r="C767" s="135"/>
      <c r="D767" s="27"/>
      <c r="E767" s="27"/>
      <c r="F767" s="135"/>
      <c r="G767" s="27"/>
      <c r="H767" s="136"/>
      <c r="I767" s="136"/>
      <c r="J767" s="136"/>
      <c r="K767" s="136"/>
      <c r="L767" s="136"/>
      <c r="M767" s="136"/>
      <c r="N767" s="136"/>
      <c r="O767" s="136"/>
      <c r="P767" s="136"/>
      <c r="Q767" s="27"/>
      <c r="R767" s="136"/>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row>
    <row r="768" spans="1:44" ht="15.75" customHeight="1">
      <c r="A768" s="27"/>
      <c r="B768" s="27"/>
      <c r="C768" s="135"/>
      <c r="D768" s="27"/>
      <c r="E768" s="27"/>
      <c r="F768" s="135"/>
      <c r="G768" s="27"/>
      <c r="H768" s="136"/>
      <c r="I768" s="136"/>
      <c r="J768" s="136"/>
      <c r="K768" s="136"/>
      <c r="L768" s="136"/>
      <c r="M768" s="136"/>
      <c r="N768" s="136"/>
      <c r="O768" s="136"/>
      <c r="P768" s="136"/>
      <c r="Q768" s="27"/>
      <c r="R768" s="136"/>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row>
    <row r="769" spans="1:44" ht="15.75" customHeight="1">
      <c r="A769" s="27"/>
      <c r="B769" s="27"/>
      <c r="C769" s="135"/>
      <c r="D769" s="27"/>
      <c r="E769" s="27"/>
      <c r="F769" s="135"/>
      <c r="G769" s="27"/>
      <c r="H769" s="136"/>
      <c r="I769" s="136"/>
      <c r="J769" s="136"/>
      <c r="K769" s="136"/>
      <c r="L769" s="136"/>
      <c r="M769" s="136"/>
      <c r="N769" s="136"/>
      <c r="O769" s="136"/>
      <c r="P769" s="136"/>
      <c r="Q769" s="27"/>
      <c r="R769" s="136"/>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row>
    <row r="770" spans="1:44" ht="15.75" customHeight="1">
      <c r="A770" s="27"/>
      <c r="B770" s="27"/>
      <c r="C770" s="135"/>
      <c r="D770" s="27"/>
      <c r="E770" s="27"/>
      <c r="F770" s="135"/>
      <c r="G770" s="27"/>
      <c r="H770" s="136"/>
      <c r="I770" s="136"/>
      <c r="J770" s="136"/>
      <c r="K770" s="136"/>
      <c r="L770" s="136"/>
      <c r="M770" s="136"/>
      <c r="N770" s="136"/>
      <c r="O770" s="136"/>
      <c r="P770" s="136"/>
      <c r="Q770" s="27"/>
      <c r="R770" s="136"/>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row>
    <row r="771" spans="1:44" ht="15.75" customHeight="1">
      <c r="A771" s="27"/>
      <c r="B771" s="27"/>
      <c r="C771" s="135"/>
      <c r="D771" s="27"/>
      <c r="E771" s="27"/>
      <c r="F771" s="135"/>
      <c r="G771" s="27"/>
      <c r="H771" s="136"/>
      <c r="I771" s="136"/>
      <c r="J771" s="136"/>
      <c r="K771" s="136"/>
      <c r="L771" s="136"/>
      <c r="M771" s="136"/>
      <c r="N771" s="136"/>
      <c r="O771" s="136"/>
      <c r="P771" s="136"/>
      <c r="Q771" s="27"/>
      <c r="R771" s="136"/>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row>
    <row r="772" spans="1:44" ht="15.75" customHeight="1">
      <c r="A772" s="27"/>
      <c r="B772" s="27"/>
      <c r="C772" s="135"/>
      <c r="D772" s="27"/>
      <c r="E772" s="27"/>
      <c r="F772" s="135"/>
      <c r="G772" s="27"/>
      <c r="H772" s="136"/>
      <c r="I772" s="136"/>
      <c r="J772" s="136"/>
      <c r="K772" s="136"/>
      <c r="L772" s="136"/>
      <c r="M772" s="136"/>
      <c r="N772" s="136"/>
      <c r="O772" s="136"/>
      <c r="P772" s="136"/>
      <c r="Q772" s="27"/>
      <c r="R772" s="136"/>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row>
    <row r="773" spans="1:44" ht="15.75" customHeight="1">
      <c r="A773" s="27"/>
      <c r="B773" s="27"/>
      <c r="C773" s="135"/>
      <c r="D773" s="27"/>
      <c r="E773" s="27"/>
      <c r="F773" s="135"/>
      <c r="G773" s="27"/>
      <c r="H773" s="136"/>
      <c r="I773" s="136"/>
      <c r="J773" s="136"/>
      <c r="K773" s="136"/>
      <c r="L773" s="136"/>
      <c r="M773" s="136"/>
      <c r="N773" s="136"/>
      <c r="O773" s="136"/>
      <c r="P773" s="136"/>
      <c r="Q773" s="27"/>
      <c r="R773" s="136"/>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row>
    <row r="774" spans="1:44" ht="15.75" customHeight="1">
      <c r="A774" s="27"/>
      <c r="B774" s="27"/>
      <c r="C774" s="135"/>
      <c r="D774" s="27"/>
      <c r="E774" s="27"/>
      <c r="F774" s="135"/>
      <c r="G774" s="27"/>
      <c r="H774" s="136"/>
      <c r="I774" s="136"/>
      <c r="J774" s="136"/>
      <c r="K774" s="136"/>
      <c r="L774" s="136"/>
      <c r="M774" s="136"/>
      <c r="N774" s="136"/>
      <c r="O774" s="136"/>
      <c r="P774" s="136"/>
      <c r="Q774" s="27"/>
      <c r="R774" s="136"/>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row>
    <row r="775" spans="1:44" ht="15.75" customHeight="1">
      <c r="A775" s="27"/>
      <c r="B775" s="27"/>
      <c r="C775" s="135"/>
      <c r="D775" s="27"/>
      <c r="E775" s="27"/>
      <c r="F775" s="135"/>
      <c r="G775" s="27"/>
      <c r="H775" s="136"/>
      <c r="I775" s="136"/>
      <c r="J775" s="136"/>
      <c r="K775" s="136"/>
      <c r="L775" s="136"/>
      <c r="M775" s="136"/>
      <c r="N775" s="136"/>
      <c r="O775" s="136"/>
      <c r="P775" s="136"/>
      <c r="Q775" s="27"/>
      <c r="R775" s="136"/>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row>
    <row r="776" spans="1:44" ht="15.75" customHeight="1">
      <c r="A776" s="27"/>
      <c r="B776" s="27"/>
      <c r="C776" s="135"/>
      <c r="D776" s="27"/>
      <c r="E776" s="27"/>
      <c r="F776" s="135"/>
      <c r="G776" s="27"/>
      <c r="H776" s="136"/>
      <c r="I776" s="136"/>
      <c r="J776" s="136"/>
      <c r="K776" s="136"/>
      <c r="L776" s="136"/>
      <c r="M776" s="136"/>
      <c r="N776" s="136"/>
      <c r="O776" s="136"/>
      <c r="P776" s="136"/>
      <c r="Q776" s="27"/>
      <c r="R776" s="136"/>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row>
    <row r="777" spans="1:44" ht="15.75" customHeight="1">
      <c r="A777" s="27"/>
      <c r="B777" s="27"/>
      <c r="C777" s="135"/>
      <c r="D777" s="27"/>
      <c r="E777" s="27"/>
      <c r="F777" s="135"/>
      <c r="G777" s="27"/>
      <c r="H777" s="136"/>
      <c r="I777" s="136"/>
      <c r="J777" s="136"/>
      <c r="K777" s="136"/>
      <c r="L777" s="136"/>
      <c r="M777" s="136"/>
      <c r="N777" s="136"/>
      <c r="O777" s="136"/>
      <c r="P777" s="136"/>
      <c r="Q777" s="27"/>
      <c r="R777" s="136"/>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row>
    <row r="778" spans="1:44" ht="15.75" customHeight="1">
      <c r="A778" s="27"/>
      <c r="B778" s="27"/>
      <c r="C778" s="135"/>
      <c r="D778" s="27"/>
      <c r="E778" s="27"/>
      <c r="F778" s="135"/>
      <c r="G778" s="27"/>
      <c r="H778" s="136"/>
      <c r="I778" s="136"/>
      <c r="J778" s="136"/>
      <c r="K778" s="136"/>
      <c r="L778" s="136"/>
      <c r="M778" s="136"/>
      <c r="N778" s="136"/>
      <c r="O778" s="136"/>
      <c r="P778" s="136"/>
      <c r="Q778" s="27"/>
      <c r="R778" s="136"/>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row>
    <row r="779" spans="1:44" ht="15.75" customHeight="1">
      <c r="A779" s="27"/>
      <c r="B779" s="27"/>
      <c r="C779" s="135"/>
      <c r="D779" s="27"/>
      <c r="E779" s="27"/>
      <c r="F779" s="135"/>
      <c r="G779" s="27"/>
      <c r="H779" s="136"/>
      <c r="I779" s="136"/>
      <c r="J779" s="136"/>
      <c r="K779" s="136"/>
      <c r="L779" s="136"/>
      <c r="M779" s="136"/>
      <c r="N779" s="136"/>
      <c r="O779" s="136"/>
      <c r="P779" s="136"/>
      <c r="Q779" s="27"/>
      <c r="R779" s="136"/>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row>
    <row r="780" spans="1:44" ht="15.75" customHeight="1">
      <c r="A780" s="27"/>
      <c r="B780" s="27"/>
      <c r="C780" s="135"/>
      <c r="D780" s="27"/>
      <c r="E780" s="27"/>
      <c r="F780" s="135"/>
      <c r="G780" s="27"/>
      <c r="H780" s="136"/>
      <c r="I780" s="136"/>
      <c r="J780" s="136"/>
      <c r="K780" s="136"/>
      <c r="L780" s="136"/>
      <c r="M780" s="136"/>
      <c r="N780" s="136"/>
      <c r="O780" s="136"/>
      <c r="P780" s="136"/>
      <c r="Q780" s="27"/>
      <c r="R780" s="136"/>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row>
    <row r="781" spans="1:44" ht="15.75" customHeight="1">
      <c r="A781" s="27"/>
      <c r="B781" s="27"/>
      <c r="C781" s="135"/>
      <c r="D781" s="27"/>
      <c r="E781" s="27"/>
      <c r="F781" s="135"/>
      <c r="G781" s="27"/>
      <c r="H781" s="136"/>
      <c r="I781" s="136"/>
      <c r="J781" s="136"/>
      <c r="K781" s="136"/>
      <c r="L781" s="136"/>
      <c r="M781" s="136"/>
      <c r="N781" s="136"/>
      <c r="O781" s="136"/>
      <c r="P781" s="136"/>
      <c r="Q781" s="27"/>
      <c r="R781" s="136"/>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row>
    <row r="782" spans="1:44" ht="15.75" customHeight="1">
      <c r="A782" s="27"/>
      <c r="B782" s="27"/>
      <c r="C782" s="135"/>
      <c r="D782" s="27"/>
      <c r="E782" s="27"/>
      <c r="F782" s="135"/>
      <c r="G782" s="27"/>
      <c r="H782" s="136"/>
      <c r="I782" s="136"/>
      <c r="J782" s="136"/>
      <c r="K782" s="136"/>
      <c r="L782" s="136"/>
      <c r="M782" s="136"/>
      <c r="N782" s="136"/>
      <c r="O782" s="136"/>
      <c r="P782" s="136"/>
      <c r="Q782" s="27"/>
      <c r="R782" s="136"/>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row>
    <row r="783" spans="1:44" ht="15.75" customHeight="1">
      <c r="A783" s="27"/>
      <c r="B783" s="27"/>
      <c r="C783" s="135"/>
      <c r="D783" s="27"/>
      <c r="E783" s="27"/>
      <c r="F783" s="135"/>
      <c r="G783" s="27"/>
      <c r="H783" s="136"/>
      <c r="I783" s="136"/>
      <c r="J783" s="136"/>
      <c r="K783" s="136"/>
      <c r="L783" s="136"/>
      <c r="M783" s="136"/>
      <c r="N783" s="136"/>
      <c r="O783" s="136"/>
      <c r="P783" s="136"/>
      <c r="Q783" s="27"/>
      <c r="R783" s="136"/>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row>
    <row r="784" spans="1:44" ht="15.75" customHeight="1">
      <c r="A784" s="27"/>
      <c r="B784" s="27"/>
      <c r="C784" s="135"/>
      <c r="D784" s="27"/>
      <c r="E784" s="27"/>
      <c r="F784" s="135"/>
      <c r="G784" s="27"/>
      <c r="H784" s="136"/>
      <c r="I784" s="136"/>
      <c r="J784" s="136"/>
      <c r="K784" s="136"/>
      <c r="L784" s="136"/>
      <c r="M784" s="136"/>
      <c r="N784" s="136"/>
      <c r="O784" s="136"/>
      <c r="P784" s="136"/>
      <c r="Q784" s="27"/>
      <c r="R784" s="136"/>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row>
    <row r="785" spans="1:44" ht="15.75" customHeight="1">
      <c r="A785" s="27"/>
      <c r="B785" s="27"/>
      <c r="C785" s="135"/>
      <c r="D785" s="27"/>
      <c r="E785" s="27"/>
      <c r="F785" s="135"/>
      <c r="G785" s="27"/>
      <c r="H785" s="136"/>
      <c r="I785" s="136"/>
      <c r="J785" s="136"/>
      <c r="K785" s="136"/>
      <c r="L785" s="136"/>
      <c r="M785" s="136"/>
      <c r="N785" s="136"/>
      <c r="O785" s="136"/>
      <c r="P785" s="136"/>
      <c r="Q785" s="27"/>
      <c r="R785" s="136"/>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row>
    <row r="786" spans="1:44" ht="15.75" customHeight="1">
      <c r="A786" s="27"/>
      <c r="B786" s="27"/>
      <c r="C786" s="135"/>
      <c r="D786" s="27"/>
      <c r="E786" s="27"/>
      <c r="F786" s="135"/>
      <c r="G786" s="27"/>
      <c r="H786" s="136"/>
      <c r="I786" s="136"/>
      <c r="J786" s="136"/>
      <c r="K786" s="136"/>
      <c r="L786" s="136"/>
      <c r="M786" s="136"/>
      <c r="N786" s="136"/>
      <c r="O786" s="136"/>
      <c r="P786" s="136"/>
      <c r="Q786" s="27"/>
      <c r="R786" s="136"/>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row>
    <row r="787" spans="1:44" ht="15.75" customHeight="1">
      <c r="A787" s="27"/>
      <c r="B787" s="27"/>
      <c r="C787" s="135"/>
      <c r="D787" s="27"/>
      <c r="E787" s="27"/>
      <c r="F787" s="135"/>
      <c r="G787" s="27"/>
      <c r="H787" s="136"/>
      <c r="I787" s="136"/>
      <c r="J787" s="136"/>
      <c r="K787" s="136"/>
      <c r="L787" s="136"/>
      <c r="M787" s="136"/>
      <c r="N787" s="136"/>
      <c r="O787" s="136"/>
      <c r="P787" s="136"/>
      <c r="Q787" s="27"/>
      <c r="R787" s="136"/>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row>
    <row r="788" spans="1:44" ht="15.75" customHeight="1">
      <c r="A788" s="27"/>
      <c r="B788" s="27"/>
      <c r="C788" s="135"/>
      <c r="D788" s="27"/>
      <c r="E788" s="27"/>
      <c r="F788" s="135"/>
      <c r="G788" s="27"/>
      <c r="H788" s="136"/>
      <c r="I788" s="136"/>
      <c r="J788" s="136"/>
      <c r="K788" s="136"/>
      <c r="L788" s="136"/>
      <c r="M788" s="136"/>
      <c r="N788" s="136"/>
      <c r="O788" s="136"/>
      <c r="P788" s="136"/>
      <c r="Q788" s="27"/>
      <c r="R788" s="136"/>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row>
    <row r="789" spans="1:44" ht="15.75" customHeight="1">
      <c r="A789" s="27"/>
      <c r="B789" s="27"/>
      <c r="C789" s="135"/>
      <c r="D789" s="27"/>
      <c r="E789" s="27"/>
      <c r="F789" s="135"/>
      <c r="G789" s="27"/>
      <c r="H789" s="136"/>
      <c r="I789" s="136"/>
      <c r="J789" s="136"/>
      <c r="K789" s="136"/>
      <c r="L789" s="136"/>
      <c r="M789" s="136"/>
      <c r="N789" s="136"/>
      <c r="O789" s="136"/>
      <c r="P789" s="136"/>
      <c r="Q789" s="27"/>
      <c r="R789" s="136"/>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row>
    <row r="790" spans="1:44" ht="15.75" customHeight="1">
      <c r="A790" s="27"/>
      <c r="B790" s="27"/>
      <c r="C790" s="135"/>
      <c r="D790" s="27"/>
      <c r="E790" s="27"/>
      <c r="F790" s="135"/>
      <c r="G790" s="27"/>
      <c r="H790" s="136"/>
      <c r="I790" s="136"/>
      <c r="J790" s="136"/>
      <c r="K790" s="136"/>
      <c r="L790" s="136"/>
      <c r="M790" s="136"/>
      <c r="N790" s="136"/>
      <c r="O790" s="136"/>
      <c r="P790" s="136"/>
      <c r="Q790" s="27"/>
      <c r="R790" s="136"/>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row>
    <row r="791" spans="1:44" ht="15.75" customHeight="1">
      <c r="A791" s="27"/>
      <c r="B791" s="27"/>
      <c r="C791" s="135"/>
      <c r="D791" s="27"/>
      <c r="E791" s="27"/>
      <c r="F791" s="135"/>
      <c r="G791" s="27"/>
      <c r="H791" s="136"/>
      <c r="I791" s="136"/>
      <c r="J791" s="136"/>
      <c r="K791" s="136"/>
      <c r="L791" s="136"/>
      <c r="M791" s="136"/>
      <c r="N791" s="136"/>
      <c r="O791" s="136"/>
      <c r="P791" s="136"/>
      <c r="Q791" s="27"/>
      <c r="R791" s="136"/>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row>
    <row r="792" spans="1:44" ht="15.75" customHeight="1">
      <c r="A792" s="27"/>
      <c r="B792" s="27"/>
      <c r="C792" s="135"/>
      <c r="D792" s="27"/>
      <c r="E792" s="27"/>
      <c r="F792" s="135"/>
      <c r="G792" s="27"/>
      <c r="H792" s="136"/>
      <c r="I792" s="136"/>
      <c r="J792" s="136"/>
      <c r="K792" s="136"/>
      <c r="L792" s="136"/>
      <c r="M792" s="136"/>
      <c r="N792" s="136"/>
      <c r="O792" s="136"/>
      <c r="P792" s="136"/>
      <c r="Q792" s="27"/>
      <c r="R792" s="136"/>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row>
    <row r="793" spans="1:44" ht="15.75" customHeight="1">
      <c r="A793" s="27"/>
      <c r="B793" s="27"/>
      <c r="C793" s="135"/>
      <c r="D793" s="27"/>
      <c r="E793" s="27"/>
      <c r="F793" s="135"/>
      <c r="G793" s="27"/>
      <c r="H793" s="136"/>
      <c r="I793" s="136"/>
      <c r="J793" s="136"/>
      <c r="K793" s="136"/>
      <c r="L793" s="136"/>
      <c r="M793" s="136"/>
      <c r="N793" s="136"/>
      <c r="O793" s="136"/>
      <c r="P793" s="136"/>
      <c r="Q793" s="27"/>
      <c r="R793" s="136"/>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row>
    <row r="794" spans="1:44" ht="15.75" customHeight="1">
      <c r="A794" s="27"/>
      <c r="B794" s="27"/>
      <c r="C794" s="135"/>
      <c r="D794" s="27"/>
      <c r="E794" s="27"/>
      <c r="F794" s="135"/>
      <c r="G794" s="27"/>
      <c r="H794" s="136"/>
      <c r="I794" s="136"/>
      <c r="J794" s="136"/>
      <c r="K794" s="136"/>
      <c r="L794" s="136"/>
      <c r="M794" s="136"/>
      <c r="N794" s="136"/>
      <c r="O794" s="136"/>
      <c r="P794" s="136"/>
      <c r="Q794" s="27"/>
      <c r="R794" s="136"/>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row>
    <row r="795" spans="1:44" ht="15.75" customHeight="1">
      <c r="A795" s="27"/>
      <c r="B795" s="27"/>
      <c r="C795" s="135"/>
      <c r="D795" s="27"/>
      <c r="E795" s="27"/>
      <c r="F795" s="135"/>
      <c r="G795" s="27"/>
      <c r="H795" s="136"/>
      <c r="I795" s="136"/>
      <c r="J795" s="136"/>
      <c r="K795" s="136"/>
      <c r="L795" s="136"/>
      <c r="M795" s="136"/>
      <c r="N795" s="136"/>
      <c r="O795" s="136"/>
      <c r="P795" s="136"/>
      <c r="Q795" s="27"/>
      <c r="R795" s="136"/>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row>
    <row r="796" spans="1:44" ht="15.75" customHeight="1">
      <c r="A796" s="27"/>
      <c r="B796" s="27"/>
      <c r="C796" s="135"/>
      <c r="D796" s="27"/>
      <c r="E796" s="27"/>
      <c r="F796" s="135"/>
      <c r="G796" s="27"/>
      <c r="H796" s="136"/>
      <c r="I796" s="136"/>
      <c r="J796" s="136"/>
      <c r="K796" s="136"/>
      <c r="L796" s="136"/>
      <c r="M796" s="136"/>
      <c r="N796" s="136"/>
      <c r="O796" s="136"/>
      <c r="P796" s="136"/>
      <c r="Q796" s="27"/>
      <c r="R796" s="136"/>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row>
    <row r="797" spans="1:44" ht="15.75" customHeight="1">
      <c r="A797" s="27"/>
      <c r="B797" s="27"/>
      <c r="C797" s="135"/>
      <c r="D797" s="27"/>
      <c r="E797" s="27"/>
      <c r="F797" s="135"/>
      <c r="G797" s="27"/>
      <c r="H797" s="136"/>
      <c r="I797" s="136"/>
      <c r="J797" s="136"/>
      <c r="K797" s="136"/>
      <c r="L797" s="136"/>
      <c r="M797" s="136"/>
      <c r="N797" s="136"/>
      <c r="O797" s="136"/>
      <c r="P797" s="136"/>
      <c r="Q797" s="27"/>
      <c r="R797" s="136"/>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row>
    <row r="798" spans="1:44" ht="15.75" customHeight="1">
      <c r="A798" s="27"/>
      <c r="B798" s="27"/>
      <c r="C798" s="135"/>
      <c r="D798" s="27"/>
      <c r="E798" s="27"/>
      <c r="F798" s="135"/>
      <c r="G798" s="27"/>
      <c r="H798" s="136"/>
      <c r="I798" s="136"/>
      <c r="J798" s="136"/>
      <c r="K798" s="136"/>
      <c r="L798" s="136"/>
      <c r="M798" s="136"/>
      <c r="N798" s="136"/>
      <c r="O798" s="136"/>
      <c r="P798" s="136"/>
      <c r="Q798" s="27"/>
      <c r="R798" s="136"/>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row>
    <row r="799" spans="1:44" ht="15.75" customHeight="1">
      <c r="A799" s="27"/>
      <c r="B799" s="27"/>
      <c r="C799" s="135"/>
      <c r="D799" s="27"/>
      <c r="E799" s="27"/>
      <c r="F799" s="135"/>
      <c r="G799" s="27"/>
      <c r="H799" s="136"/>
      <c r="I799" s="136"/>
      <c r="J799" s="136"/>
      <c r="K799" s="136"/>
      <c r="L799" s="136"/>
      <c r="M799" s="136"/>
      <c r="N799" s="136"/>
      <c r="O799" s="136"/>
      <c r="P799" s="136"/>
      <c r="Q799" s="27"/>
      <c r="R799" s="136"/>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row>
    <row r="800" spans="1:44" ht="15.75" customHeight="1">
      <c r="A800" s="27"/>
      <c r="B800" s="27"/>
      <c r="C800" s="135"/>
      <c r="D800" s="27"/>
      <c r="E800" s="27"/>
      <c r="F800" s="135"/>
      <c r="G800" s="27"/>
      <c r="H800" s="136"/>
      <c r="I800" s="136"/>
      <c r="J800" s="136"/>
      <c r="K800" s="136"/>
      <c r="L800" s="136"/>
      <c r="M800" s="136"/>
      <c r="N800" s="136"/>
      <c r="O800" s="136"/>
      <c r="P800" s="136"/>
      <c r="Q800" s="27"/>
      <c r="R800" s="136"/>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row>
    <row r="801" spans="1:44" ht="15.75" customHeight="1">
      <c r="A801" s="27"/>
      <c r="B801" s="27"/>
      <c r="C801" s="135"/>
      <c r="D801" s="27"/>
      <c r="E801" s="27"/>
      <c r="F801" s="135"/>
      <c r="G801" s="27"/>
      <c r="H801" s="136"/>
      <c r="I801" s="136"/>
      <c r="J801" s="136"/>
      <c r="K801" s="136"/>
      <c r="L801" s="136"/>
      <c r="M801" s="136"/>
      <c r="N801" s="136"/>
      <c r="O801" s="136"/>
      <c r="P801" s="136"/>
      <c r="Q801" s="27"/>
      <c r="R801" s="136"/>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row>
    <row r="802" spans="1:44" ht="15.75" customHeight="1">
      <c r="A802" s="27"/>
      <c r="B802" s="27"/>
      <c r="C802" s="135"/>
      <c r="D802" s="27"/>
      <c r="E802" s="27"/>
      <c r="F802" s="135"/>
      <c r="G802" s="27"/>
      <c r="H802" s="136"/>
      <c r="I802" s="136"/>
      <c r="J802" s="136"/>
      <c r="K802" s="136"/>
      <c r="L802" s="136"/>
      <c r="M802" s="136"/>
      <c r="N802" s="136"/>
      <c r="O802" s="136"/>
      <c r="P802" s="136"/>
      <c r="Q802" s="27"/>
      <c r="R802" s="136"/>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row>
    <row r="803" spans="1:44" ht="15.75" customHeight="1">
      <c r="A803" s="27"/>
      <c r="B803" s="27"/>
      <c r="C803" s="135"/>
      <c r="D803" s="27"/>
      <c r="E803" s="27"/>
      <c r="F803" s="135"/>
      <c r="G803" s="27"/>
      <c r="H803" s="136"/>
      <c r="I803" s="136"/>
      <c r="J803" s="136"/>
      <c r="K803" s="136"/>
      <c r="L803" s="136"/>
      <c r="M803" s="136"/>
      <c r="N803" s="136"/>
      <c r="O803" s="136"/>
      <c r="P803" s="136"/>
      <c r="Q803" s="27"/>
      <c r="R803" s="136"/>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row>
    <row r="804" spans="1:44" ht="15.75" customHeight="1">
      <c r="A804" s="27"/>
      <c r="B804" s="27"/>
      <c r="C804" s="135"/>
      <c r="D804" s="27"/>
      <c r="E804" s="27"/>
      <c r="F804" s="135"/>
      <c r="G804" s="27"/>
      <c r="H804" s="136"/>
      <c r="I804" s="136"/>
      <c r="J804" s="136"/>
      <c r="K804" s="136"/>
      <c r="L804" s="136"/>
      <c r="M804" s="136"/>
      <c r="N804" s="136"/>
      <c r="O804" s="136"/>
      <c r="P804" s="136"/>
      <c r="Q804" s="27"/>
      <c r="R804" s="136"/>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row>
    <row r="805" spans="1:44" ht="15.75" customHeight="1">
      <c r="A805" s="27"/>
      <c r="B805" s="27"/>
      <c r="C805" s="135"/>
      <c r="D805" s="27"/>
      <c r="E805" s="27"/>
      <c r="F805" s="135"/>
      <c r="G805" s="27"/>
      <c r="H805" s="136"/>
      <c r="I805" s="136"/>
      <c r="J805" s="136"/>
      <c r="K805" s="136"/>
      <c r="L805" s="136"/>
      <c r="M805" s="136"/>
      <c r="N805" s="136"/>
      <c r="O805" s="136"/>
      <c r="P805" s="136"/>
      <c r="Q805" s="27"/>
      <c r="R805" s="136"/>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row>
    <row r="806" spans="1:44" ht="15.75" customHeight="1">
      <c r="A806" s="27"/>
      <c r="B806" s="27"/>
      <c r="C806" s="135"/>
      <c r="D806" s="27"/>
      <c r="E806" s="27"/>
      <c r="F806" s="135"/>
      <c r="G806" s="27"/>
      <c r="H806" s="136"/>
      <c r="I806" s="136"/>
      <c r="J806" s="136"/>
      <c r="K806" s="136"/>
      <c r="L806" s="136"/>
      <c r="M806" s="136"/>
      <c r="N806" s="136"/>
      <c r="O806" s="136"/>
      <c r="P806" s="136"/>
      <c r="Q806" s="27"/>
      <c r="R806" s="136"/>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row>
    <row r="807" spans="1:44" ht="15.75" customHeight="1">
      <c r="A807" s="27"/>
      <c r="B807" s="27"/>
      <c r="C807" s="135"/>
      <c r="D807" s="27"/>
      <c r="E807" s="27"/>
      <c r="F807" s="135"/>
      <c r="G807" s="27"/>
      <c r="H807" s="136"/>
      <c r="I807" s="136"/>
      <c r="J807" s="136"/>
      <c r="K807" s="136"/>
      <c r="L807" s="136"/>
      <c r="M807" s="136"/>
      <c r="N807" s="136"/>
      <c r="O807" s="136"/>
      <c r="P807" s="136"/>
      <c r="Q807" s="27"/>
      <c r="R807" s="136"/>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row>
    <row r="808" spans="1:44" ht="15.75" customHeight="1">
      <c r="A808" s="27"/>
      <c r="B808" s="27"/>
      <c r="C808" s="135"/>
      <c r="D808" s="27"/>
      <c r="E808" s="27"/>
      <c r="F808" s="135"/>
      <c r="G808" s="27"/>
      <c r="H808" s="136"/>
      <c r="I808" s="136"/>
      <c r="J808" s="136"/>
      <c r="K808" s="136"/>
      <c r="L808" s="136"/>
      <c r="M808" s="136"/>
      <c r="N808" s="136"/>
      <c r="O808" s="136"/>
      <c r="P808" s="136"/>
      <c r="Q808" s="27"/>
      <c r="R808" s="136"/>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row>
    <row r="809" spans="1:44" ht="15.75" customHeight="1">
      <c r="A809" s="27"/>
      <c r="B809" s="27"/>
      <c r="C809" s="135"/>
      <c r="D809" s="27"/>
      <c r="E809" s="27"/>
      <c r="F809" s="135"/>
      <c r="G809" s="27"/>
      <c r="H809" s="136"/>
      <c r="I809" s="136"/>
      <c r="J809" s="136"/>
      <c r="K809" s="136"/>
      <c r="L809" s="136"/>
      <c r="M809" s="136"/>
      <c r="N809" s="136"/>
      <c r="O809" s="136"/>
      <c r="P809" s="136"/>
      <c r="Q809" s="27"/>
      <c r="R809" s="136"/>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row>
    <row r="810" spans="1:44" ht="15.75" customHeight="1">
      <c r="A810" s="27"/>
      <c r="B810" s="27"/>
      <c r="C810" s="135"/>
      <c r="D810" s="27"/>
      <c r="E810" s="27"/>
      <c r="F810" s="135"/>
      <c r="G810" s="27"/>
      <c r="H810" s="136"/>
      <c r="I810" s="136"/>
      <c r="J810" s="136"/>
      <c r="K810" s="136"/>
      <c r="L810" s="136"/>
      <c r="M810" s="136"/>
      <c r="N810" s="136"/>
      <c r="O810" s="136"/>
      <c r="P810" s="136"/>
      <c r="Q810" s="27"/>
      <c r="R810" s="136"/>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row>
    <row r="811" spans="1:44" ht="15.75" customHeight="1">
      <c r="A811" s="27"/>
      <c r="B811" s="27"/>
      <c r="C811" s="135"/>
      <c r="D811" s="27"/>
      <c r="E811" s="27"/>
      <c r="F811" s="135"/>
      <c r="G811" s="27"/>
      <c r="H811" s="136"/>
      <c r="I811" s="136"/>
      <c r="J811" s="136"/>
      <c r="K811" s="136"/>
      <c r="L811" s="136"/>
      <c r="M811" s="136"/>
      <c r="N811" s="136"/>
      <c r="O811" s="136"/>
      <c r="P811" s="136"/>
      <c r="Q811" s="27"/>
      <c r="R811" s="136"/>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row>
    <row r="812" spans="1:44" ht="15.75" customHeight="1">
      <c r="A812" s="27"/>
      <c r="B812" s="27"/>
      <c r="C812" s="135"/>
      <c r="D812" s="27"/>
      <c r="E812" s="27"/>
      <c r="F812" s="135"/>
      <c r="G812" s="27"/>
      <c r="H812" s="136"/>
      <c r="I812" s="136"/>
      <c r="J812" s="136"/>
      <c r="K812" s="136"/>
      <c r="L812" s="136"/>
      <c r="M812" s="136"/>
      <c r="N812" s="136"/>
      <c r="O812" s="136"/>
      <c r="P812" s="136"/>
      <c r="Q812" s="27"/>
      <c r="R812" s="136"/>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row>
    <row r="813" spans="1:44" ht="15.75" customHeight="1">
      <c r="A813" s="27"/>
      <c r="B813" s="27"/>
      <c r="C813" s="135"/>
      <c r="D813" s="27"/>
      <c r="E813" s="27"/>
      <c r="F813" s="135"/>
      <c r="G813" s="27"/>
      <c r="H813" s="136"/>
      <c r="I813" s="136"/>
      <c r="J813" s="136"/>
      <c r="K813" s="136"/>
      <c r="L813" s="136"/>
      <c r="M813" s="136"/>
      <c r="N813" s="136"/>
      <c r="O813" s="136"/>
      <c r="P813" s="136"/>
      <c r="Q813" s="27"/>
      <c r="R813" s="136"/>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row>
    <row r="814" spans="1:44" ht="15.75" customHeight="1">
      <c r="A814" s="27"/>
      <c r="B814" s="27"/>
      <c r="C814" s="135"/>
      <c r="D814" s="27"/>
      <c r="E814" s="27"/>
      <c r="F814" s="135"/>
      <c r="G814" s="27"/>
      <c r="H814" s="136"/>
      <c r="I814" s="136"/>
      <c r="J814" s="136"/>
      <c r="K814" s="136"/>
      <c r="L814" s="136"/>
      <c r="M814" s="136"/>
      <c r="N814" s="136"/>
      <c r="O814" s="136"/>
      <c r="P814" s="136"/>
      <c r="Q814" s="27"/>
      <c r="R814" s="136"/>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row>
    <row r="815" spans="1:44" ht="15.75" customHeight="1">
      <c r="A815" s="27"/>
      <c r="B815" s="27"/>
      <c r="C815" s="135"/>
      <c r="D815" s="27"/>
      <c r="E815" s="27"/>
      <c r="F815" s="135"/>
      <c r="G815" s="27"/>
      <c r="H815" s="136"/>
      <c r="I815" s="136"/>
      <c r="J815" s="136"/>
      <c r="K815" s="136"/>
      <c r="L815" s="136"/>
      <c r="M815" s="136"/>
      <c r="N815" s="136"/>
      <c r="O815" s="136"/>
      <c r="P815" s="136"/>
      <c r="Q815" s="27"/>
      <c r="R815" s="136"/>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row>
    <row r="816" spans="1:44" ht="15.75" customHeight="1">
      <c r="A816" s="27"/>
      <c r="B816" s="27"/>
      <c r="C816" s="135"/>
      <c r="D816" s="27"/>
      <c r="E816" s="27"/>
      <c r="F816" s="135"/>
      <c r="G816" s="27"/>
      <c r="H816" s="136"/>
      <c r="I816" s="136"/>
      <c r="J816" s="136"/>
      <c r="K816" s="136"/>
      <c r="L816" s="136"/>
      <c r="M816" s="136"/>
      <c r="N816" s="136"/>
      <c r="O816" s="136"/>
      <c r="P816" s="136"/>
      <c r="Q816" s="27"/>
      <c r="R816" s="136"/>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row>
    <row r="817" spans="1:44" ht="15.75" customHeight="1">
      <c r="A817" s="27"/>
      <c r="B817" s="27"/>
      <c r="C817" s="135"/>
      <c r="D817" s="27"/>
      <c r="E817" s="27"/>
      <c r="F817" s="135"/>
      <c r="G817" s="27"/>
      <c r="H817" s="136"/>
      <c r="I817" s="136"/>
      <c r="J817" s="136"/>
      <c r="K817" s="136"/>
      <c r="L817" s="136"/>
      <c r="M817" s="136"/>
      <c r="N817" s="136"/>
      <c r="O817" s="136"/>
      <c r="P817" s="136"/>
      <c r="Q817" s="27"/>
      <c r="R817" s="136"/>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row>
    <row r="818" spans="1:44" ht="15.75" customHeight="1">
      <c r="A818" s="27"/>
      <c r="B818" s="27"/>
      <c r="C818" s="135"/>
      <c r="D818" s="27"/>
      <c r="E818" s="27"/>
      <c r="F818" s="135"/>
      <c r="G818" s="27"/>
      <c r="H818" s="136"/>
      <c r="I818" s="136"/>
      <c r="J818" s="136"/>
      <c r="K818" s="136"/>
      <c r="L818" s="136"/>
      <c r="M818" s="136"/>
      <c r="N818" s="136"/>
      <c r="O818" s="136"/>
      <c r="P818" s="136"/>
      <c r="Q818" s="27"/>
      <c r="R818" s="136"/>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row>
    <row r="819" spans="1:44" ht="15.75" customHeight="1">
      <c r="A819" s="27"/>
      <c r="B819" s="27"/>
      <c r="C819" s="135"/>
      <c r="D819" s="27"/>
      <c r="E819" s="27"/>
      <c r="F819" s="135"/>
      <c r="G819" s="27"/>
      <c r="H819" s="136"/>
      <c r="I819" s="136"/>
      <c r="J819" s="136"/>
      <c r="K819" s="136"/>
      <c r="L819" s="136"/>
      <c r="M819" s="136"/>
      <c r="N819" s="136"/>
      <c r="O819" s="136"/>
      <c r="P819" s="136"/>
      <c r="Q819" s="27"/>
      <c r="R819" s="136"/>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row>
    <row r="820" spans="1:44" ht="15.75" customHeight="1">
      <c r="A820" s="27"/>
      <c r="B820" s="27"/>
      <c r="C820" s="135"/>
      <c r="D820" s="27"/>
      <c r="E820" s="27"/>
      <c r="F820" s="135"/>
      <c r="G820" s="27"/>
      <c r="H820" s="136"/>
      <c r="I820" s="136"/>
      <c r="J820" s="136"/>
      <c r="K820" s="136"/>
      <c r="L820" s="136"/>
      <c r="M820" s="136"/>
      <c r="N820" s="136"/>
      <c r="O820" s="136"/>
      <c r="P820" s="136"/>
      <c r="Q820" s="27"/>
      <c r="R820" s="136"/>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row>
    <row r="821" spans="1:44" ht="15.75" customHeight="1">
      <c r="A821" s="27"/>
      <c r="B821" s="27"/>
      <c r="C821" s="135"/>
      <c r="D821" s="27"/>
      <c r="E821" s="27"/>
      <c r="F821" s="135"/>
      <c r="G821" s="27"/>
      <c r="H821" s="136"/>
      <c r="I821" s="136"/>
      <c r="J821" s="136"/>
      <c r="K821" s="136"/>
      <c r="L821" s="136"/>
      <c r="M821" s="136"/>
      <c r="N821" s="136"/>
      <c r="O821" s="136"/>
      <c r="P821" s="136"/>
      <c r="Q821" s="27"/>
      <c r="R821" s="136"/>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row>
    <row r="822" spans="1:44" ht="15.75" customHeight="1">
      <c r="A822" s="27"/>
      <c r="B822" s="27"/>
      <c r="C822" s="135"/>
      <c r="D822" s="27"/>
      <c r="E822" s="27"/>
      <c r="F822" s="135"/>
      <c r="G822" s="27"/>
      <c r="H822" s="136"/>
      <c r="I822" s="136"/>
      <c r="J822" s="136"/>
      <c r="K822" s="136"/>
      <c r="L822" s="136"/>
      <c r="M822" s="136"/>
      <c r="N822" s="136"/>
      <c r="O822" s="136"/>
      <c r="P822" s="136"/>
      <c r="Q822" s="27"/>
      <c r="R822" s="136"/>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row>
    <row r="823" spans="1:44" ht="15.75" customHeight="1">
      <c r="A823" s="27"/>
      <c r="B823" s="27"/>
      <c r="C823" s="135"/>
      <c r="D823" s="27"/>
      <c r="E823" s="27"/>
      <c r="F823" s="135"/>
      <c r="G823" s="27"/>
      <c r="H823" s="136"/>
      <c r="I823" s="136"/>
      <c r="J823" s="136"/>
      <c r="K823" s="136"/>
      <c r="L823" s="136"/>
      <c r="M823" s="136"/>
      <c r="N823" s="136"/>
      <c r="O823" s="136"/>
      <c r="P823" s="136"/>
      <c r="Q823" s="27"/>
      <c r="R823" s="136"/>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row>
    <row r="824" spans="1:44" ht="15.75" customHeight="1">
      <c r="A824" s="27"/>
      <c r="B824" s="27"/>
      <c r="C824" s="135"/>
      <c r="D824" s="27"/>
      <c r="E824" s="27"/>
      <c r="F824" s="135"/>
      <c r="G824" s="27"/>
      <c r="H824" s="136"/>
      <c r="I824" s="136"/>
      <c r="J824" s="136"/>
      <c r="K824" s="136"/>
      <c r="L824" s="136"/>
      <c r="M824" s="136"/>
      <c r="N824" s="136"/>
      <c r="O824" s="136"/>
      <c r="P824" s="136"/>
      <c r="Q824" s="27"/>
      <c r="R824" s="136"/>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row>
    <row r="825" spans="1:44" ht="15.75" customHeight="1">
      <c r="A825" s="27"/>
      <c r="B825" s="27"/>
      <c r="C825" s="135"/>
      <c r="D825" s="27"/>
      <c r="E825" s="27"/>
      <c r="F825" s="135"/>
      <c r="G825" s="27"/>
      <c r="H825" s="136"/>
      <c r="I825" s="136"/>
      <c r="J825" s="136"/>
      <c r="K825" s="136"/>
      <c r="L825" s="136"/>
      <c r="M825" s="136"/>
      <c r="N825" s="136"/>
      <c r="O825" s="136"/>
      <c r="P825" s="136"/>
      <c r="Q825" s="27"/>
      <c r="R825" s="136"/>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row>
    <row r="826" spans="1:44" ht="15.75" customHeight="1">
      <c r="A826" s="27"/>
      <c r="B826" s="27"/>
      <c r="C826" s="135"/>
      <c r="D826" s="27"/>
      <c r="E826" s="27"/>
      <c r="F826" s="135"/>
      <c r="G826" s="27"/>
      <c r="H826" s="136"/>
      <c r="I826" s="136"/>
      <c r="J826" s="136"/>
      <c r="K826" s="136"/>
      <c r="L826" s="136"/>
      <c r="M826" s="136"/>
      <c r="N826" s="136"/>
      <c r="O826" s="136"/>
      <c r="P826" s="136"/>
      <c r="Q826" s="27"/>
      <c r="R826" s="136"/>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row>
    <row r="827" spans="1:44" ht="15.75" customHeight="1">
      <c r="A827" s="27"/>
      <c r="B827" s="27"/>
      <c r="C827" s="135"/>
      <c r="D827" s="27"/>
      <c r="E827" s="27"/>
      <c r="F827" s="135"/>
      <c r="G827" s="27"/>
      <c r="H827" s="136"/>
      <c r="I827" s="136"/>
      <c r="J827" s="136"/>
      <c r="K827" s="136"/>
      <c r="L827" s="136"/>
      <c r="M827" s="136"/>
      <c r="N827" s="136"/>
      <c r="O827" s="136"/>
      <c r="P827" s="136"/>
      <c r="Q827" s="27"/>
      <c r="R827" s="136"/>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row>
    <row r="828" spans="1:44" ht="15.75" customHeight="1">
      <c r="A828" s="27"/>
      <c r="B828" s="27"/>
      <c r="C828" s="135"/>
      <c r="D828" s="27"/>
      <c r="E828" s="27"/>
      <c r="F828" s="135"/>
      <c r="G828" s="27"/>
      <c r="H828" s="136"/>
      <c r="I828" s="136"/>
      <c r="J828" s="136"/>
      <c r="K828" s="136"/>
      <c r="L828" s="136"/>
      <c r="M828" s="136"/>
      <c r="N828" s="136"/>
      <c r="O828" s="136"/>
      <c r="P828" s="136"/>
      <c r="Q828" s="27"/>
      <c r="R828" s="136"/>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row>
    <row r="829" spans="1:44" ht="15.75" customHeight="1">
      <c r="A829" s="27"/>
      <c r="B829" s="27"/>
      <c r="C829" s="135"/>
      <c r="D829" s="27"/>
      <c r="E829" s="27"/>
      <c r="F829" s="135"/>
      <c r="G829" s="27"/>
      <c r="H829" s="136"/>
      <c r="I829" s="136"/>
      <c r="J829" s="136"/>
      <c r="K829" s="136"/>
      <c r="L829" s="136"/>
      <c r="M829" s="136"/>
      <c r="N829" s="136"/>
      <c r="O829" s="136"/>
      <c r="P829" s="136"/>
      <c r="Q829" s="27"/>
      <c r="R829" s="136"/>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row>
    <row r="830" spans="1:44" ht="15.75" customHeight="1">
      <c r="A830" s="27"/>
      <c r="B830" s="27"/>
      <c r="C830" s="135"/>
      <c r="D830" s="27"/>
      <c r="E830" s="27"/>
      <c r="F830" s="135"/>
      <c r="G830" s="27"/>
      <c r="H830" s="136"/>
      <c r="I830" s="136"/>
      <c r="J830" s="136"/>
      <c r="K830" s="136"/>
      <c r="L830" s="136"/>
      <c r="M830" s="136"/>
      <c r="N830" s="136"/>
      <c r="O830" s="136"/>
      <c r="P830" s="136"/>
      <c r="Q830" s="27"/>
      <c r="R830" s="136"/>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row>
    <row r="831" spans="1:44" ht="15.75" customHeight="1">
      <c r="A831" s="27"/>
      <c r="B831" s="27"/>
      <c r="C831" s="135"/>
      <c r="D831" s="27"/>
      <c r="E831" s="27"/>
      <c r="F831" s="135"/>
      <c r="G831" s="27"/>
      <c r="H831" s="136"/>
      <c r="I831" s="136"/>
      <c r="J831" s="136"/>
      <c r="K831" s="136"/>
      <c r="L831" s="136"/>
      <c r="M831" s="136"/>
      <c r="N831" s="136"/>
      <c r="O831" s="136"/>
      <c r="P831" s="136"/>
      <c r="Q831" s="27"/>
      <c r="R831" s="136"/>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row>
    <row r="832" spans="1:44" ht="15.75" customHeight="1">
      <c r="A832" s="27"/>
      <c r="B832" s="27"/>
      <c r="C832" s="135"/>
      <c r="D832" s="27"/>
      <c r="E832" s="27"/>
      <c r="F832" s="135"/>
      <c r="G832" s="27"/>
      <c r="H832" s="136"/>
      <c r="I832" s="136"/>
      <c r="J832" s="136"/>
      <c r="K832" s="136"/>
      <c r="L832" s="136"/>
      <c r="M832" s="136"/>
      <c r="N832" s="136"/>
      <c r="O832" s="136"/>
      <c r="P832" s="136"/>
      <c r="Q832" s="27"/>
      <c r="R832" s="136"/>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row>
    <row r="833" spans="1:44" ht="15.75" customHeight="1">
      <c r="A833" s="27"/>
      <c r="B833" s="27"/>
      <c r="C833" s="135"/>
      <c r="D833" s="27"/>
      <c r="E833" s="27"/>
      <c r="F833" s="135"/>
      <c r="G833" s="27"/>
      <c r="H833" s="136"/>
      <c r="I833" s="136"/>
      <c r="J833" s="136"/>
      <c r="K833" s="136"/>
      <c r="L833" s="136"/>
      <c r="M833" s="136"/>
      <c r="N833" s="136"/>
      <c r="O833" s="136"/>
      <c r="P833" s="136"/>
      <c r="Q833" s="27"/>
      <c r="R833" s="136"/>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row>
    <row r="834" spans="1:44" ht="15.75" customHeight="1">
      <c r="A834" s="27"/>
      <c r="B834" s="27"/>
      <c r="C834" s="135"/>
      <c r="D834" s="27"/>
      <c r="E834" s="27"/>
      <c r="F834" s="135"/>
      <c r="G834" s="27"/>
      <c r="H834" s="136"/>
      <c r="I834" s="136"/>
      <c r="J834" s="136"/>
      <c r="K834" s="136"/>
      <c r="L834" s="136"/>
      <c r="M834" s="136"/>
      <c r="N834" s="136"/>
      <c r="O834" s="136"/>
      <c r="P834" s="136"/>
      <c r="Q834" s="27"/>
      <c r="R834" s="136"/>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row>
    <row r="835" spans="1:44" ht="15.75" customHeight="1">
      <c r="A835" s="27"/>
      <c r="B835" s="27"/>
      <c r="C835" s="135"/>
      <c r="D835" s="27"/>
      <c r="E835" s="27"/>
      <c r="F835" s="135"/>
      <c r="G835" s="27"/>
      <c r="H835" s="136"/>
      <c r="I835" s="136"/>
      <c r="J835" s="136"/>
      <c r="K835" s="136"/>
      <c r="L835" s="136"/>
      <c r="M835" s="136"/>
      <c r="N835" s="136"/>
      <c r="O835" s="136"/>
      <c r="P835" s="136"/>
      <c r="Q835" s="27"/>
      <c r="R835" s="136"/>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row>
    <row r="836" spans="1:44" ht="15.75" customHeight="1">
      <c r="A836" s="27"/>
      <c r="B836" s="27"/>
      <c r="C836" s="135"/>
      <c r="D836" s="27"/>
      <c r="E836" s="27"/>
      <c r="F836" s="135"/>
      <c r="G836" s="27"/>
      <c r="H836" s="136"/>
      <c r="I836" s="136"/>
      <c r="J836" s="136"/>
      <c r="K836" s="136"/>
      <c r="L836" s="136"/>
      <c r="M836" s="136"/>
      <c r="N836" s="136"/>
      <c r="O836" s="136"/>
      <c r="P836" s="136"/>
      <c r="Q836" s="27"/>
      <c r="R836" s="136"/>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row>
    <row r="837" spans="1:44" ht="15.75" customHeight="1">
      <c r="A837" s="27"/>
      <c r="B837" s="27"/>
      <c r="C837" s="135"/>
      <c r="D837" s="27"/>
      <c r="E837" s="27"/>
      <c r="F837" s="135"/>
      <c r="G837" s="27"/>
      <c r="H837" s="136"/>
      <c r="I837" s="136"/>
      <c r="J837" s="136"/>
      <c r="K837" s="136"/>
      <c r="L837" s="136"/>
      <c r="M837" s="136"/>
      <c r="N837" s="136"/>
      <c r="O837" s="136"/>
      <c r="P837" s="136"/>
      <c r="Q837" s="27"/>
      <c r="R837" s="136"/>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row>
    <row r="838" spans="1:44" ht="15.75" customHeight="1">
      <c r="A838" s="27"/>
      <c r="B838" s="27"/>
      <c r="C838" s="135"/>
      <c r="D838" s="27"/>
      <c r="E838" s="27"/>
      <c r="F838" s="135"/>
      <c r="G838" s="27"/>
      <c r="H838" s="136"/>
      <c r="I838" s="136"/>
      <c r="J838" s="136"/>
      <c r="K838" s="136"/>
      <c r="L838" s="136"/>
      <c r="M838" s="136"/>
      <c r="N838" s="136"/>
      <c r="O838" s="136"/>
      <c r="P838" s="136"/>
      <c r="Q838" s="27"/>
      <c r="R838" s="136"/>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row>
    <row r="839" spans="1:44" ht="15.75" customHeight="1">
      <c r="A839" s="27"/>
      <c r="B839" s="27"/>
      <c r="C839" s="135"/>
      <c r="D839" s="27"/>
      <c r="E839" s="27"/>
      <c r="F839" s="135"/>
      <c r="G839" s="27"/>
      <c r="H839" s="136"/>
      <c r="I839" s="136"/>
      <c r="J839" s="136"/>
      <c r="K839" s="136"/>
      <c r="L839" s="136"/>
      <c r="M839" s="136"/>
      <c r="N839" s="136"/>
      <c r="O839" s="136"/>
      <c r="P839" s="136"/>
      <c r="Q839" s="27"/>
      <c r="R839" s="136"/>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row>
    <row r="840" spans="1:44" ht="15.75" customHeight="1">
      <c r="A840" s="27"/>
      <c r="B840" s="27"/>
      <c r="C840" s="135"/>
      <c r="D840" s="27"/>
      <c r="E840" s="27"/>
      <c r="F840" s="135"/>
      <c r="G840" s="27"/>
      <c r="H840" s="136"/>
      <c r="I840" s="136"/>
      <c r="J840" s="136"/>
      <c r="K840" s="136"/>
      <c r="L840" s="136"/>
      <c r="M840" s="136"/>
      <c r="N840" s="136"/>
      <c r="O840" s="136"/>
      <c r="P840" s="136"/>
      <c r="Q840" s="27"/>
      <c r="R840" s="136"/>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row>
    <row r="841" spans="1:44" ht="15.75" customHeight="1">
      <c r="A841" s="27"/>
      <c r="B841" s="27"/>
      <c r="C841" s="135"/>
      <c r="D841" s="27"/>
      <c r="E841" s="27"/>
      <c r="F841" s="135"/>
      <c r="G841" s="27"/>
      <c r="H841" s="136"/>
      <c r="I841" s="136"/>
      <c r="J841" s="136"/>
      <c r="K841" s="136"/>
      <c r="L841" s="136"/>
      <c r="M841" s="136"/>
      <c r="N841" s="136"/>
      <c r="O841" s="136"/>
      <c r="P841" s="136"/>
      <c r="Q841" s="27"/>
      <c r="R841" s="136"/>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row>
    <row r="842" spans="1:44" ht="15.75" customHeight="1">
      <c r="A842" s="27"/>
      <c r="B842" s="27"/>
      <c r="C842" s="135"/>
      <c r="D842" s="27"/>
      <c r="E842" s="27"/>
      <c r="F842" s="135"/>
      <c r="G842" s="27"/>
      <c r="H842" s="136"/>
      <c r="I842" s="136"/>
      <c r="J842" s="136"/>
      <c r="K842" s="136"/>
      <c r="L842" s="136"/>
      <c r="M842" s="136"/>
      <c r="N842" s="136"/>
      <c r="O842" s="136"/>
      <c r="P842" s="136"/>
      <c r="Q842" s="27"/>
      <c r="R842" s="136"/>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row>
    <row r="843" spans="1:44" ht="15.75" customHeight="1">
      <c r="A843" s="27"/>
      <c r="B843" s="27"/>
      <c r="C843" s="135"/>
      <c r="D843" s="27"/>
      <c r="E843" s="27"/>
      <c r="F843" s="135"/>
      <c r="G843" s="27"/>
      <c r="H843" s="136"/>
      <c r="I843" s="136"/>
      <c r="J843" s="136"/>
      <c r="K843" s="136"/>
      <c r="L843" s="136"/>
      <c r="M843" s="136"/>
      <c r="N843" s="136"/>
      <c r="O843" s="136"/>
      <c r="P843" s="136"/>
      <c r="Q843" s="27"/>
      <c r="R843" s="136"/>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row>
    <row r="844" spans="1:44" ht="15.75" customHeight="1">
      <c r="A844" s="27"/>
      <c r="B844" s="27"/>
      <c r="C844" s="135"/>
      <c r="D844" s="27"/>
      <c r="E844" s="27"/>
      <c r="F844" s="135"/>
      <c r="G844" s="27"/>
      <c r="H844" s="136"/>
      <c r="I844" s="136"/>
      <c r="J844" s="136"/>
      <c r="K844" s="136"/>
      <c r="L844" s="136"/>
      <c r="M844" s="136"/>
      <c r="N844" s="136"/>
      <c r="O844" s="136"/>
      <c r="P844" s="136"/>
      <c r="Q844" s="27"/>
      <c r="R844" s="136"/>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row>
    <row r="845" spans="1:44" ht="15.75" customHeight="1">
      <c r="A845" s="27"/>
      <c r="B845" s="27"/>
      <c r="C845" s="135"/>
      <c r="D845" s="27"/>
      <c r="E845" s="27"/>
      <c r="F845" s="135"/>
      <c r="G845" s="27"/>
      <c r="H845" s="136"/>
      <c r="I845" s="136"/>
      <c r="J845" s="136"/>
      <c r="K845" s="136"/>
      <c r="L845" s="136"/>
      <c r="M845" s="136"/>
      <c r="N845" s="136"/>
      <c r="O845" s="136"/>
      <c r="P845" s="136"/>
      <c r="Q845" s="27"/>
      <c r="R845" s="136"/>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row>
    <row r="846" spans="1:44" ht="15.75" customHeight="1">
      <c r="A846" s="27"/>
      <c r="B846" s="27"/>
      <c r="C846" s="135"/>
      <c r="D846" s="27"/>
      <c r="E846" s="27"/>
      <c r="F846" s="135"/>
      <c r="G846" s="27"/>
      <c r="H846" s="136"/>
      <c r="I846" s="136"/>
      <c r="J846" s="136"/>
      <c r="K846" s="136"/>
      <c r="L846" s="136"/>
      <c r="M846" s="136"/>
      <c r="N846" s="136"/>
      <c r="O846" s="136"/>
      <c r="P846" s="136"/>
      <c r="Q846" s="27"/>
      <c r="R846" s="136"/>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row>
    <row r="847" spans="1:44" ht="15.75" customHeight="1">
      <c r="A847" s="27"/>
      <c r="B847" s="27"/>
      <c r="C847" s="135"/>
      <c r="D847" s="27"/>
      <c r="E847" s="27"/>
      <c r="F847" s="135"/>
      <c r="G847" s="27"/>
      <c r="H847" s="136"/>
      <c r="I847" s="136"/>
      <c r="J847" s="136"/>
      <c r="K847" s="136"/>
      <c r="L847" s="136"/>
      <c r="M847" s="136"/>
      <c r="N847" s="136"/>
      <c r="O847" s="136"/>
      <c r="P847" s="136"/>
      <c r="Q847" s="27"/>
      <c r="R847" s="136"/>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row>
    <row r="848" spans="1:44" ht="15.75" customHeight="1">
      <c r="A848" s="27"/>
      <c r="B848" s="27"/>
      <c r="C848" s="135"/>
      <c r="D848" s="27"/>
      <c r="E848" s="27"/>
      <c r="F848" s="135"/>
      <c r="G848" s="27"/>
      <c r="H848" s="136"/>
      <c r="I848" s="136"/>
      <c r="J848" s="136"/>
      <c r="K848" s="136"/>
      <c r="L848" s="136"/>
      <c r="M848" s="136"/>
      <c r="N848" s="136"/>
      <c r="O848" s="136"/>
      <c r="P848" s="136"/>
      <c r="Q848" s="27"/>
      <c r="R848" s="136"/>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row>
    <row r="849" spans="1:44" ht="15.75" customHeight="1">
      <c r="A849" s="27"/>
      <c r="B849" s="27"/>
      <c r="C849" s="135"/>
      <c r="D849" s="27"/>
      <c r="E849" s="27"/>
      <c r="F849" s="135"/>
      <c r="G849" s="27"/>
      <c r="H849" s="136"/>
      <c r="I849" s="136"/>
      <c r="J849" s="136"/>
      <c r="K849" s="136"/>
      <c r="L849" s="136"/>
      <c r="M849" s="136"/>
      <c r="N849" s="136"/>
      <c r="O849" s="136"/>
      <c r="P849" s="136"/>
      <c r="Q849" s="27"/>
      <c r="R849" s="136"/>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row>
    <row r="850" spans="1:44" ht="15.75" customHeight="1">
      <c r="A850" s="27"/>
      <c r="B850" s="27"/>
      <c r="C850" s="135"/>
      <c r="D850" s="27"/>
      <c r="E850" s="27"/>
      <c r="F850" s="135"/>
      <c r="G850" s="27"/>
      <c r="H850" s="136"/>
      <c r="I850" s="136"/>
      <c r="J850" s="136"/>
      <c r="K850" s="136"/>
      <c r="L850" s="136"/>
      <c r="M850" s="136"/>
      <c r="N850" s="136"/>
      <c r="O850" s="136"/>
      <c r="P850" s="136"/>
      <c r="Q850" s="27"/>
      <c r="R850" s="136"/>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row>
    <row r="851" spans="1:44" ht="15.75" customHeight="1">
      <c r="A851" s="27"/>
      <c r="B851" s="27"/>
      <c r="C851" s="135"/>
      <c r="D851" s="27"/>
      <c r="E851" s="27"/>
      <c r="F851" s="135"/>
      <c r="G851" s="27"/>
      <c r="H851" s="136"/>
      <c r="I851" s="136"/>
      <c r="J851" s="136"/>
      <c r="K851" s="136"/>
      <c r="L851" s="136"/>
      <c r="M851" s="136"/>
      <c r="N851" s="136"/>
      <c r="O851" s="136"/>
      <c r="P851" s="136"/>
      <c r="Q851" s="27"/>
      <c r="R851" s="136"/>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row>
    <row r="852" spans="1:44" ht="15.75" customHeight="1">
      <c r="A852" s="27"/>
      <c r="B852" s="27"/>
      <c r="C852" s="135"/>
      <c r="D852" s="27"/>
      <c r="E852" s="27"/>
      <c r="F852" s="135"/>
      <c r="G852" s="27"/>
      <c r="H852" s="136"/>
      <c r="I852" s="136"/>
      <c r="J852" s="136"/>
      <c r="K852" s="136"/>
      <c r="L852" s="136"/>
      <c r="M852" s="136"/>
      <c r="N852" s="136"/>
      <c r="O852" s="136"/>
      <c r="P852" s="136"/>
      <c r="Q852" s="27"/>
      <c r="R852" s="136"/>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row>
    <row r="853" spans="1:44" ht="15.75" customHeight="1">
      <c r="A853" s="27"/>
      <c r="B853" s="27"/>
      <c r="C853" s="135"/>
      <c r="D853" s="27"/>
      <c r="E853" s="27"/>
      <c r="F853" s="135"/>
      <c r="G853" s="27"/>
      <c r="H853" s="136"/>
      <c r="I853" s="136"/>
      <c r="J853" s="136"/>
      <c r="K853" s="136"/>
      <c r="L853" s="136"/>
      <c r="M853" s="136"/>
      <c r="N853" s="136"/>
      <c r="O853" s="136"/>
      <c r="P853" s="136"/>
      <c r="Q853" s="27"/>
      <c r="R853" s="136"/>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row>
    <row r="854" spans="1:44" ht="15.75" customHeight="1">
      <c r="A854" s="27"/>
      <c r="B854" s="27"/>
      <c r="C854" s="135"/>
      <c r="D854" s="27"/>
      <c r="E854" s="27"/>
      <c r="F854" s="135"/>
      <c r="G854" s="27"/>
      <c r="H854" s="136"/>
      <c r="I854" s="136"/>
      <c r="J854" s="136"/>
      <c r="K854" s="136"/>
      <c r="L854" s="136"/>
      <c r="M854" s="136"/>
      <c r="N854" s="136"/>
      <c r="O854" s="136"/>
      <c r="P854" s="136"/>
      <c r="Q854" s="27"/>
      <c r="R854" s="136"/>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row>
    <row r="855" spans="1:44" ht="15.75" customHeight="1">
      <c r="A855" s="27"/>
      <c r="B855" s="27"/>
      <c r="C855" s="135"/>
      <c r="D855" s="27"/>
      <c r="E855" s="27"/>
      <c r="F855" s="135"/>
      <c r="G855" s="27"/>
      <c r="H855" s="136"/>
      <c r="I855" s="136"/>
      <c r="J855" s="136"/>
      <c r="K855" s="136"/>
      <c r="L855" s="136"/>
      <c r="M855" s="136"/>
      <c r="N855" s="136"/>
      <c r="O855" s="136"/>
      <c r="P855" s="136"/>
      <c r="Q855" s="27"/>
      <c r="R855" s="136"/>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row>
    <row r="856" spans="1:44" ht="15.75" customHeight="1">
      <c r="A856" s="27"/>
      <c r="B856" s="27"/>
      <c r="C856" s="135"/>
      <c r="D856" s="27"/>
      <c r="E856" s="27"/>
      <c r="F856" s="135"/>
      <c r="G856" s="27"/>
      <c r="H856" s="136"/>
      <c r="I856" s="136"/>
      <c r="J856" s="136"/>
      <c r="K856" s="136"/>
      <c r="L856" s="136"/>
      <c r="M856" s="136"/>
      <c r="N856" s="136"/>
      <c r="O856" s="136"/>
      <c r="P856" s="136"/>
      <c r="Q856" s="27"/>
      <c r="R856" s="136"/>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row>
    <row r="857" spans="1:44" ht="15.75" customHeight="1">
      <c r="A857" s="27"/>
      <c r="B857" s="27"/>
      <c r="C857" s="135"/>
      <c r="D857" s="27"/>
      <c r="E857" s="27"/>
      <c r="F857" s="135"/>
      <c r="G857" s="27"/>
      <c r="H857" s="136"/>
      <c r="I857" s="136"/>
      <c r="J857" s="136"/>
      <c r="K857" s="136"/>
      <c r="L857" s="136"/>
      <c r="M857" s="136"/>
      <c r="N857" s="136"/>
      <c r="O857" s="136"/>
      <c r="P857" s="136"/>
      <c r="Q857" s="27"/>
      <c r="R857" s="136"/>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row>
    <row r="858" spans="1:44" ht="15.75" customHeight="1">
      <c r="A858" s="27"/>
      <c r="B858" s="27"/>
      <c r="C858" s="135"/>
      <c r="D858" s="27"/>
      <c r="E858" s="27"/>
      <c r="F858" s="135"/>
      <c r="G858" s="27"/>
      <c r="H858" s="136"/>
      <c r="I858" s="136"/>
      <c r="J858" s="136"/>
      <c r="K858" s="136"/>
      <c r="L858" s="136"/>
      <c r="M858" s="136"/>
      <c r="N858" s="136"/>
      <c r="O858" s="136"/>
      <c r="P858" s="136"/>
      <c r="Q858" s="27"/>
      <c r="R858" s="136"/>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row>
    <row r="859" spans="1:44" ht="15.75" customHeight="1">
      <c r="A859" s="27"/>
      <c r="B859" s="27"/>
      <c r="C859" s="135"/>
      <c r="D859" s="27"/>
      <c r="E859" s="27"/>
      <c r="F859" s="135"/>
      <c r="G859" s="27"/>
      <c r="H859" s="136"/>
      <c r="I859" s="136"/>
      <c r="J859" s="136"/>
      <c r="K859" s="136"/>
      <c r="L859" s="136"/>
      <c r="M859" s="136"/>
      <c r="N859" s="136"/>
      <c r="O859" s="136"/>
      <c r="P859" s="136"/>
      <c r="Q859" s="27"/>
      <c r="R859" s="136"/>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row>
    <row r="860" spans="1:44" ht="15.75" customHeight="1">
      <c r="A860" s="27"/>
      <c r="B860" s="27"/>
      <c r="C860" s="135"/>
      <c r="D860" s="27"/>
      <c r="E860" s="27"/>
      <c r="F860" s="135"/>
      <c r="G860" s="27"/>
      <c r="H860" s="136"/>
      <c r="I860" s="136"/>
      <c r="J860" s="136"/>
      <c r="K860" s="136"/>
      <c r="L860" s="136"/>
      <c r="M860" s="136"/>
      <c r="N860" s="136"/>
      <c r="O860" s="136"/>
      <c r="P860" s="136"/>
      <c r="Q860" s="27"/>
      <c r="R860" s="136"/>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row>
    <row r="861" spans="1:44" ht="15.75" customHeight="1">
      <c r="A861" s="27"/>
      <c r="B861" s="27"/>
      <c r="C861" s="135"/>
      <c r="D861" s="27"/>
      <c r="E861" s="27"/>
      <c r="F861" s="135"/>
      <c r="G861" s="27"/>
      <c r="H861" s="136"/>
      <c r="I861" s="136"/>
      <c r="J861" s="136"/>
      <c r="K861" s="136"/>
      <c r="L861" s="136"/>
      <c r="M861" s="136"/>
      <c r="N861" s="136"/>
      <c r="O861" s="136"/>
      <c r="P861" s="136"/>
      <c r="Q861" s="27"/>
      <c r="R861" s="136"/>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row>
    <row r="862" spans="1:44" ht="15.75" customHeight="1">
      <c r="A862" s="27"/>
      <c r="B862" s="27"/>
      <c r="C862" s="135"/>
      <c r="D862" s="27"/>
      <c r="E862" s="27"/>
      <c r="F862" s="135"/>
      <c r="G862" s="27"/>
      <c r="H862" s="136"/>
      <c r="I862" s="136"/>
      <c r="J862" s="136"/>
      <c r="K862" s="136"/>
      <c r="L862" s="136"/>
      <c r="M862" s="136"/>
      <c r="N862" s="136"/>
      <c r="O862" s="136"/>
      <c r="P862" s="136"/>
      <c r="Q862" s="27"/>
      <c r="R862" s="136"/>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row>
    <row r="863" spans="1:44" ht="15.75" customHeight="1">
      <c r="A863" s="27"/>
      <c r="B863" s="27"/>
      <c r="C863" s="135"/>
      <c r="D863" s="27"/>
      <c r="E863" s="27"/>
      <c r="F863" s="135"/>
      <c r="G863" s="27"/>
      <c r="H863" s="136"/>
      <c r="I863" s="136"/>
      <c r="J863" s="136"/>
      <c r="K863" s="136"/>
      <c r="L863" s="136"/>
      <c r="M863" s="136"/>
      <c r="N863" s="136"/>
      <c r="O863" s="136"/>
      <c r="P863" s="136"/>
      <c r="Q863" s="27"/>
      <c r="R863" s="136"/>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row>
    <row r="864" spans="1:44" ht="15.75" customHeight="1">
      <c r="A864" s="27"/>
      <c r="B864" s="27"/>
      <c r="C864" s="135"/>
      <c r="D864" s="27"/>
      <c r="E864" s="27"/>
      <c r="F864" s="135"/>
      <c r="G864" s="27"/>
      <c r="H864" s="136"/>
      <c r="I864" s="136"/>
      <c r="J864" s="136"/>
      <c r="K864" s="136"/>
      <c r="L864" s="136"/>
      <c r="M864" s="136"/>
      <c r="N864" s="136"/>
      <c r="O864" s="136"/>
      <c r="P864" s="136"/>
      <c r="Q864" s="27"/>
      <c r="R864" s="136"/>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row>
    <row r="865" spans="1:44" ht="15.75" customHeight="1">
      <c r="A865" s="27"/>
      <c r="B865" s="27"/>
      <c r="C865" s="135"/>
      <c r="D865" s="27"/>
      <c r="E865" s="27"/>
      <c r="F865" s="135"/>
      <c r="G865" s="27"/>
      <c r="H865" s="136"/>
      <c r="I865" s="136"/>
      <c r="J865" s="136"/>
      <c r="K865" s="136"/>
      <c r="L865" s="136"/>
      <c r="M865" s="136"/>
      <c r="N865" s="136"/>
      <c r="O865" s="136"/>
      <c r="P865" s="136"/>
      <c r="Q865" s="27"/>
      <c r="R865" s="136"/>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row>
    <row r="866" spans="1:44" ht="15.75" customHeight="1">
      <c r="A866" s="27"/>
      <c r="B866" s="27"/>
      <c r="C866" s="135"/>
      <c r="D866" s="27"/>
      <c r="E866" s="27"/>
      <c r="F866" s="135"/>
      <c r="G866" s="27"/>
      <c r="H866" s="136"/>
      <c r="I866" s="136"/>
      <c r="J866" s="136"/>
      <c r="K866" s="136"/>
      <c r="L866" s="136"/>
      <c r="M866" s="136"/>
      <c r="N866" s="136"/>
      <c r="O866" s="136"/>
      <c r="P866" s="136"/>
      <c r="Q866" s="27"/>
      <c r="R866" s="136"/>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row>
    <row r="867" spans="1:44" ht="15.75" customHeight="1">
      <c r="A867" s="27"/>
      <c r="B867" s="27"/>
      <c r="C867" s="135"/>
      <c r="D867" s="27"/>
      <c r="E867" s="27"/>
      <c r="F867" s="135"/>
      <c r="G867" s="27"/>
      <c r="H867" s="136"/>
      <c r="I867" s="136"/>
      <c r="J867" s="136"/>
      <c r="K867" s="136"/>
      <c r="L867" s="136"/>
      <c r="M867" s="136"/>
      <c r="N867" s="136"/>
      <c r="O867" s="136"/>
      <c r="P867" s="136"/>
      <c r="Q867" s="27"/>
      <c r="R867" s="136"/>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row>
    <row r="868" spans="1:44" ht="15.75" customHeight="1">
      <c r="A868" s="27"/>
      <c r="B868" s="27"/>
      <c r="C868" s="135"/>
      <c r="D868" s="27"/>
      <c r="E868" s="27"/>
      <c r="F868" s="135"/>
      <c r="G868" s="27"/>
      <c r="H868" s="136"/>
      <c r="I868" s="136"/>
      <c r="J868" s="136"/>
      <c r="K868" s="136"/>
      <c r="L868" s="136"/>
      <c r="M868" s="136"/>
      <c r="N868" s="136"/>
      <c r="O868" s="136"/>
      <c r="P868" s="136"/>
      <c r="Q868" s="27"/>
      <c r="R868" s="136"/>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row>
    <row r="869" spans="1:44" ht="15.75" customHeight="1">
      <c r="A869" s="27"/>
      <c r="B869" s="27"/>
      <c r="C869" s="135"/>
      <c r="D869" s="27"/>
      <c r="E869" s="27"/>
      <c r="F869" s="135"/>
      <c r="G869" s="27"/>
      <c r="H869" s="136"/>
      <c r="I869" s="136"/>
      <c r="J869" s="136"/>
      <c r="K869" s="136"/>
      <c r="L869" s="136"/>
      <c r="M869" s="136"/>
      <c r="N869" s="136"/>
      <c r="O869" s="136"/>
      <c r="P869" s="136"/>
      <c r="Q869" s="27"/>
      <c r="R869" s="136"/>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row>
    <row r="870" spans="1:44" ht="15.75" customHeight="1">
      <c r="A870" s="27"/>
      <c r="B870" s="27"/>
      <c r="C870" s="135"/>
      <c r="D870" s="27"/>
      <c r="E870" s="27"/>
      <c r="F870" s="135"/>
      <c r="G870" s="27"/>
      <c r="H870" s="136"/>
      <c r="I870" s="136"/>
      <c r="J870" s="136"/>
      <c r="K870" s="136"/>
      <c r="L870" s="136"/>
      <c r="M870" s="136"/>
      <c r="N870" s="136"/>
      <c r="O870" s="136"/>
      <c r="P870" s="136"/>
      <c r="Q870" s="27"/>
      <c r="R870" s="136"/>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row>
    <row r="871" spans="1:44" ht="15.75" customHeight="1">
      <c r="A871" s="27"/>
      <c r="B871" s="27"/>
      <c r="C871" s="135"/>
      <c r="D871" s="27"/>
      <c r="E871" s="27"/>
      <c r="F871" s="135"/>
      <c r="G871" s="27"/>
      <c r="H871" s="136"/>
      <c r="I871" s="136"/>
      <c r="J871" s="136"/>
      <c r="K871" s="136"/>
      <c r="L871" s="136"/>
      <c r="M871" s="136"/>
      <c r="N871" s="136"/>
      <c r="O871" s="136"/>
      <c r="P871" s="136"/>
      <c r="Q871" s="27"/>
      <c r="R871" s="136"/>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row>
    <row r="872" spans="1:44" ht="15.75" customHeight="1">
      <c r="A872" s="27"/>
      <c r="B872" s="27"/>
      <c r="C872" s="135"/>
      <c r="D872" s="27"/>
      <c r="E872" s="27"/>
      <c r="F872" s="135"/>
      <c r="G872" s="27"/>
      <c r="H872" s="136"/>
      <c r="I872" s="136"/>
      <c r="J872" s="136"/>
      <c r="K872" s="136"/>
      <c r="L872" s="136"/>
      <c r="M872" s="136"/>
      <c r="N872" s="136"/>
      <c r="O872" s="136"/>
      <c r="P872" s="136"/>
      <c r="Q872" s="27"/>
      <c r="R872" s="136"/>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row>
    <row r="873" spans="1:44" ht="15.75" customHeight="1">
      <c r="A873" s="27"/>
      <c r="B873" s="27"/>
      <c r="C873" s="135"/>
      <c r="D873" s="27"/>
      <c r="E873" s="27"/>
      <c r="F873" s="135"/>
      <c r="G873" s="27"/>
      <c r="H873" s="136"/>
      <c r="I873" s="136"/>
      <c r="J873" s="136"/>
      <c r="K873" s="136"/>
      <c r="L873" s="136"/>
      <c r="M873" s="136"/>
      <c r="N873" s="136"/>
      <c r="O873" s="136"/>
      <c r="P873" s="136"/>
      <c r="Q873" s="27"/>
      <c r="R873" s="136"/>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row>
    <row r="874" spans="1:44" ht="15.75" customHeight="1">
      <c r="A874" s="27"/>
      <c r="B874" s="27"/>
      <c r="C874" s="135"/>
      <c r="D874" s="27"/>
      <c r="E874" s="27"/>
      <c r="F874" s="135"/>
      <c r="G874" s="27"/>
      <c r="H874" s="136"/>
      <c r="I874" s="136"/>
      <c r="J874" s="136"/>
      <c r="K874" s="136"/>
      <c r="L874" s="136"/>
      <c r="M874" s="136"/>
      <c r="N874" s="136"/>
      <c r="O874" s="136"/>
      <c r="P874" s="136"/>
      <c r="Q874" s="27"/>
      <c r="R874" s="136"/>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row>
    <row r="875" spans="1:44" ht="15.75" customHeight="1">
      <c r="A875" s="27"/>
      <c r="B875" s="27"/>
      <c r="C875" s="135"/>
      <c r="D875" s="27"/>
      <c r="E875" s="27"/>
      <c r="F875" s="135"/>
      <c r="G875" s="27"/>
      <c r="H875" s="136"/>
      <c r="I875" s="136"/>
      <c r="J875" s="136"/>
      <c r="K875" s="136"/>
      <c r="L875" s="136"/>
      <c r="M875" s="136"/>
      <c r="N875" s="136"/>
      <c r="O875" s="136"/>
      <c r="P875" s="136"/>
      <c r="Q875" s="27"/>
      <c r="R875" s="136"/>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row>
    <row r="876" spans="1:44" ht="15.75" customHeight="1">
      <c r="A876" s="27"/>
      <c r="B876" s="27"/>
      <c r="C876" s="135"/>
      <c r="D876" s="27"/>
      <c r="E876" s="27"/>
      <c r="F876" s="135"/>
      <c r="G876" s="27"/>
      <c r="H876" s="136"/>
      <c r="I876" s="136"/>
      <c r="J876" s="136"/>
      <c r="K876" s="136"/>
      <c r="L876" s="136"/>
      <c r="M876" s="136"/>
      <c r="N876" s="136"/>
      <c r="O876" s="136"/>
      <c r="P876" s="136"/>
      <c r="Q876" s="27"/>
      <c r="R876" s="136"/>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row>
    <row r="877" spans="1:44" ht="15.75" customHeight="1">
      <c r="A877" s="27"/>
      <c r="B877" s="27"/>
      <c r="C877" s="135"/>
      <c r="D877" s="27"/>
      <c r="E877" s="27"/>
      <c r="F877" s="135"/>
      <c r="G877" s="27"/>
      <c r="H877" s="136"/>
      <c r="I877" s="136"/>
      <c r="J877" s="136"/>
      <c r="K877" s="136"/>
      <c r="L877" s="136"/>
      <c r="M877" s="136"/>
      <c r="N877" s="136"/>
      <c r="O877" s="136"/>
      <c r="P877" s="136"/>
      <c r="Q877" s="27"/>
      <c r="R877" s="136"/>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row>
    <row r="878" spans="1:44" ht="15.75" customHeight="1">
      <c r="A878" s="27"/>
      <c r="B878" s="27"/>
      <c r="C878" s="135"/>
      <c r="D878" s="27"/>
      <c r="E878" s="27"/>
      <c r="F878" s="135"/>
      <c r="G878" s="27"/>
      <c r="H878" s="136"/>
      <c r="I878" s="136"/>
      <c r="J878" s="136"/>
      <c r="K878" s="136"/>
      <c r="L878" s="136"/>
      <c r="M878" s="136"/>
      <c r="N878" s="136"/>
      <c r="O878" s="136"/>
      <c r="P878" s="136"/>
      <c r="Q878" s="27"/>
      <c r="R878" s="136"/>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row>
    <row r="879" spans="1:44" ht="15.75" customHeight="1">
      <c r="A879" s="27"/>
      <c r="B879" s="27"/>
      <c r="C879" s="135"/>
      <c r="D879" s="27"/>
      <c r="E879" s="27"/>
      <c r="F879" s="135"/>
      <c r="G879" s="27"/>
      <c r="H879" s="136"/>
      <c r="I879" s="136"/>
      <c r="J879" s="136"/>
      <c r="K879" s="136"/>
      <c r="L879" s="136"/>
      <c r="M879" s="136"/>
      <c r="N879" s="136"/>
      <c r="O879" s="136"/>
      <c r="P879" s="136"/>
      <c r="Q879" s="27"/>
      <c r="R879" s="136"/>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row>
    <row r="880" spans="1:44" ht="15.75" customHeight="1">
      <c r="A880" s="27"/>
      <c r="B880" s="27"/>
      <c r="C880" s="135"/>
      <c r="D880" s="27"/>
      <c r="E880" s="27"/>
      <c r="F880" s="135"/>
      <c r="G880" s="27"/>
      <c r="H880" s="136"/>
      <c r="I880" s="136"/>
      <c r="J880" s="136"/>
      <c r="K880" s="136"/>
      <c r="L880" s="136"/>
      <c r="M880" s="136"/>
      <c r="N880" s="136"/>
      <c r="O880" s="136"/>
      <c r="P880" s="136"/>
      <c r="Q880" s="27"/>
      <c r="R880" s="136"/>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row>
    <row r="881" spans="1:44" ht="15.75" customHeight="1">
      <c r="A881" s="27"/>
      <c r="B881" s="27"/>
      <c r="C881" s="135"/>
      <c r="D881" s="27"/>
      <c r="E881" s="27"/>
      <c r="F881" s="135"/>
      <c r="G881" s="27"/>
      <c r="H881" s="136"/>
      <c r="I881" s="136"/>
      <c r="J881" s="136"/>
      <c r="K881" s="136"/>
      <c r="L881" s="136"/>
      <c r="M881" s="136"/>
      <c r="N881" s="136"/>
      <c r="O881" s="136"/>
      <c r="P881" s="136"/>
      <c r="Q881" s="27"/>
      <c r="R881" s="136"/>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row>
    <row r="882" spans="1:44" ht="15.75" customHeight="1">
      <c r="A882" s="27"/>
      <c r="B882" s="27"/>
      <c r="C882" s="135"/>
      <c r="D882" s="27"/>
      <c r="E882" s="27"/>
      <c r="F882" s="135"/>
      <c r="G882" s="27"/>
      <c r="H882" s="136"/>
      <c r="I882" s="136"/>
      <c r="J882" s="136"/>
      <c r="K882" s="136"/>
      <c r="L882" s="136"/>
      <c r="M882" s="136"/>
      <c r="N882" s="136"/>
      <c r="O882" s="136"/>
      <c r="P882" s="136"/>
      <c r="Q882" s="27"/>
      <c r="R882" s="136"/>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row>
    <row r="883" spans="1:44" ht="15.75" customHeight="1">
      <c r="A883" s="27"/>
      <c r="B883" s="27"/>
      <c r="C883" s="135"/>
      <c r="D883" s="27"/>
      <c r="E883" s="27"/>
      <c r="F883" s="135"/>
      <c r="G883" s="27"/>
      <c r="H883" s="136"/>
      <c r="I883" s="136"/>
      <c r="J883" s="136"/>
      <c r="K883" s="136"/>
      <c r="L883" s="136"/>
      <c r="M883" s="136"/>
      <c r="N883" s="136"/>
      <c r="O883" s="136"/>
      <c r="P883" s="136"/>
      <c r="Q883" s="27"/>
      <c r="R883" s="136"/>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row>
    <row r="884" spans="1:44" ht="15.75" customHeight="1">
      <c r="A884" s="27"/>
      <c r="B884" s="27"/>
      <c r="C884" s="135"/>
      <c r="D884" s="27"/>
      <c r="E884" s="27"/>
      <c r="F884" s="135"/>
      <c r="G884" s="27"/>
      <c r="H884" s="136"/>
      <c r="I884" s="136"/>
      <c r="J884" s="136"/>
      <c r="K884" s="136"/>
      <c r="L884" s="136"/>
      <c r="M884" s="136"/>
      <c r="N884" s="136"/>
      <c r="O884" s="136"/>
      <c r="P884" s="136"/>
      <c r="Q884" s="27"/>
      <c r="R884" s="136"/>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row>
    <row r="885" spans="1:44" ht="15.75" customHeight="1">
      <c r="A885" s="27"/>
      <c r="B885" s="27"/>
      <c r="C885" s="135"/>
      <c r="D885" s="27"/>
      <c r="E885" s="27"/>
      <c r="F885" s="135"/>
      <c r="G885" s="27"/>
      <c r="H885" s="136"/>
      <c r="I885" s="136"/>
      <c r="J885" s="136"/>
      <c r="K885" s="136"/>
      <c r="L885" s="136"/>
      <c r="M885" s="136"/>
      <c r="N885" s="136"/>
      <c r="O885" s="136"/>
      <c r="P885" s="136"/>
      <c r="Q885" s="27"/>
      <c r="R885" s="136"/>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row>
    <row r="886" spans="1:44" ht="15.75" customHeight="1">
      <c r="A886" s="27"/>
      <c r="B886" s="27"/>
      <c r="C886" s="135"/>
      <c r="D886" s="27"/>
      <c r="E886" s="27"/>
      <c r="F886" s="135"/>
      <c r="G886" s="27"/>
      <c r="H886" s="136"/>
      <c r="I886" s="136"/>
      <c r="J886" s="136"/>
      <c r="K886" s="136"/>
      <c r="L886" s="136"/>
      <c r="M886" s="136"/>
      <c r="N886" s="136"/>
      <c r="O886" s="136"/>
      <c r="P886" s="136"/>
      <c r="Q886" s="27"/>
      <c r="R886" s="136"/>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row>
    <row r="887" spans="1:44" ht="15.75" customHeight="1">
      <c r="A887" s="27"/>
      <c r="B887" s="27"/>
      <c r="C887" s="135"/>
      <c r="D887" s="27"/>
      <c r="E887" s="27"/>
      <c r="F887" s="135"/>
      <c r="G887" s="27"/>
      <c r="H887" s="136"/>
      <c r="I887" s="136"/>
      <c r="J887" s="136"/>
      <c r="K887" s="136"/>
      <c r="L887" s="136"/>
      <c r="M887" s="136"/>
      <c r="N887" s="136"/>
      <c r="O887" s="136"/>
      <c r="P887" s="136"/>
      <c r="Q887" s="27"/>
      <c r="R887" s="136"/>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row>
    <row r="888" spans="1:44" ht="15.75" customHeight="1">
      <c r="A888" s="27"/>
      <c r="B888" s="27"/>
      <c r="C888" s="135"/>
      <c r="D888" s="27"/>
      <c r="E888" s="27"/>
      <c r="F888" s="135"/>
      <c r="G888" s="27"/>
      <c r="H888" s="136"/>
      <c r="I888" s="136"/>
      <c r="J888" s="136"/>
      <c r="K888" s="136"/>
      <c r="L888" s="136"/>
      <c r="M888" s="136"/>
      <c r="N888" s="136"/>
      <c r="O888" s="136"/>
      <c r="P888" s="136"/>
      <c r="Q888" s="27"/>
      <c r="R888" s="136"/>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row>
    <row r="889" spans="1:44" ht="15.75" customHeight="1">
      <c r="A889" s="27"/>
      <c r="B889" s="27"/>
      <c r="C889" s="135"/>
      <c r="D889" s="27"/>
      <c r="E889" s="27"/>
      <c r="F889" s="135"/>
      <c r="G889" s="27"/>
      <c r="H889" s="136"/>
      <c r="I889" s="136"/>
      <c r="J889" s="136"/>
      <c r="K889" s="136"/>
      <c r="L889" s="136"/>
      <c r="M889" s="136"/>
      <c r="N889" s="136"/>
      <c r="O889" s="136"/>
      <c r="P889" s="136"/>
      <c r="Q889" s="27"/>
      <c r="R889" s="136"/>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row>
    <row r="890" spans="1:44" ht="15.75" customHeight="1">
      <c r="A890" s="27"/>
      <c r="B890" s="27"/>
      <c r="C890" s="135"/>
      <c r="D890" s="27"/>
      <c r="E890" s="27"/>
      <c r="F890" s="135"/>
      <c r="G890" s="27"/>
      <c r="H890" s="136"/>
      <c r="I890" s="136"/>
      <c r="J890" s="136"/>
      <c r="K890" s="136"/>
      <c r="L890" s="136"/>
      <c r="M890" s="136"/>
      <c r="N890" s="136"/>
      <c r="O890" s="136"/>
      <c r="P890" s="136"/>
      <c r="Q890" s="27"/>
      <c r="R890" s="136"/>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row>
    <row r="891" spans="1:44" ht="15.75" customHeight="1">
      <c r="A891" s="27"/>
      <c r="B891" s="27"/>
      <c r="C891" s="135"/>
      <c r="D891" s="27"/>
      <c r="E891" s="27"/>
      <c r="F891" s="135"/>
      <c r="G891" s="27"/>
      <c r="H891" s="136"/>
      <c r="I891" s="136"/>
      <c r="J891" s="136"/>
      <c r="K891" s="136"/>
      <c r="L891" s="136"/>
      <c r="M891" s="136"/>
      <c r="N891" s="136"/>
      <c r="O891" s="136"/>
      <c r="P891" s="136"/>
      <c r="Q891" s="27"/>
      <c r="R891" s="136"/>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row>
    <row r="892" spans="1:44" ht="15.75" customHeight="1">
      <c r="A892" s="27"/>
      <c r="B892" s="27"/>
      <c r="C892" s="135"/>
      <c r="D892" s="27"/>
      <c r="E892" s="27"/>
      <c r="F892" s="135"/>
      <c r="G892" s="27"/>
      <c r="H892" s="136"/>
      <c r="I892" s="136"/>
      <c r="J892" s="136"/>
      <c r="K892" s="136"/>
      <c r="L892" s="136"/>
      <c r="M892" s="136"/>
      <c r="N892" s="136"/>
      <c r="O892" s="136"/>
      <c r="P892" s="136"/>
      <c r="Q892" s="27"/>
      <c r="R892" s="136"/>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row>
    <row r="893" spans="1:44" ht="15.75" customHeight="1">
      <c r="A893" s="27"/>
      <c r="B893" s="27"/>
      <c r="C893" s="135"/>
      <c r="D893" s="27"/>
      <c r="E893" s="27"/>
      <c r="F893" s="135"/>
      <c r="G893" s="27"/>
      <c r="H893" s="136"/>
      <c r="I893" s="136"/>
      <c r="J893" s="136"/>
      <c r="K893" s="136"/>
      <c r="L893" s="136"/>
      <c r="M893" s="136"/>
      <c r="N893" s="136"/>
      <c r="O893" s="136"/>
      <c r="P893" s="136"/>
      <c r="Q893" s="27"/>
      <c r="R893" s="136"/>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row>
    <row r="894" spans="1:44" ht="15.75" customHeight="1">
      <c r="A894" s="27"/>
      <c r="B894" s="27"/>
      <c r="C894" s="135"/>
      <c r="D894" s="27"/>
      <c r="E894" s="27"/>
      <c r="F894" s="135"/>
      <c r="G894" s="27"/>
      <c r="H894" s="136"/>
      <c r="I894" s="136"/>
      <c r="J894" s="136"/>
      <c r="K894" s="136"/>
      <c r="L894" s="136"/>
      <c r="M894" s="136"/>
      <c r="N894" s="136"/>
      <c r="O894" s="136"/>
      <c r="P894" s="136"/>
      <c r="Q894" s="27"/>
      <c r="R894" s="136"/>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row>
    <row r="895" spans="1:44" ht="15.75" customHeight="1">
      <c r="A895" s="27"/>
      <c r="B895" s="27"/>
      <c r="C895" s="135"/>
      <c r="D895" s="27"/>
      <c r="E895" s="27"/>
      <c r="F895" s="135"/>
      <c r="G895" s="27"/>
      <c r="H895" s="136"/>
      <c r="I895" s="136"/>
      <c r="J895" s="136"/>
      <c r="K895" s="136"/>
      <c r="L895" s="136"/>
      <c r="M895" s="136"/>
      <c r="N895" s="136"/>
      <c r="O895" s="136"/>
      <c r="P895" s="136"/>
      <c r="Q895" s="27"/>
      <c r="R895" s="136"/>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row>
    <row r="896" spans="1:44" ht="15.75" customHeight="1">
      <c r="A896" s="27"/>
      <c r="B896" s="27"/>
      <c r="C896" s="135"/>
      <c r="D896" s="27"/>
      <c r="E896" s="27"/>
      <c r="F896" s="135"/>
      <c r="G896" s="27"/>
      <c r="H896" s="136"/>
      <c r="I896" s="136"/>
      <c r="J896" s="136"/>
      <c r="K896" s="136"/>
      <c r="L896" s="136"/>
      <c r="M896" s="136"/>
      <c r="N896" s="136"/>
      <c r="O896" s="136"/>
      <c r="P896" s="136"/>
      <c r="Q896" s="27"/>
      <c r="R896" s="136"/>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row>
    <row r="897" spans="1:44" ht="15.75" customHeight="1">
      <c r="A897" s="27"/>
      <c r="B897" s="27"/>
      <c r="C897" s="135"/>
      <c r="D897" s="27"/>
      <c r="E897" s="27"/>
      <c r="F897" s="135"/>
      <c r="G897" s="27"/>
      <c r="H897" s="136"/>
      <c r="I897" s="136"/>
      <c r="J897" s="136"/>
      <c r="K897" s="136"/>
      <c r="L897" s="136"/>
      <c r="M897" s="136"/>
      <c r="N897" s="136"/>
      <c r="O897" s="136"/>
      <c r="P897" s="136"/>
      <c r="Q897" s="27"/>
      <c r="R897" s="136"/>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row>
    <row r="898" spans="1:44" ht="15.75" customHeight="1">
      <c r="A898" s="27"/>
      <c r="B898" s="27"/>
      <c r="C898" s="135"/>
      <c r="D898" s="27"/>
      <c r="E898" s="27"/>
      <c r="F898" s="135"/>
      <c r="G898" s="27"/>
      <c r="H898" s="136"/>
      <c r="I898" s="136"/>
      <c r="J898" s="136"/>
      <c r="K898" s="136"/>
      <c r="L898" s="136"/>
      <c r="M898" s="136"/>
      <c r="N898" s="136"/>
      <c r="O898" s="136"/>
      <c r="P898" s="136"/>
      <c r="Q898" s="27"/>
      <c r="R898" s="136"/>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row>
    <row r="899" spans="1:44" ht="15.75" customHeight="1">
      <c r="A899" s="27"/>
      <c r="B899" s="27"/>
      <c r="C899" s="135"/>
      <c r="D899" s="27"/>
      <c r="E899" s="27"/>
      <c r="F899" s="135"/>
      <c r="G899" s="27"/>
      <c r="H899" s="136"/>
      <c r="I899" s="136"/>
      <c r="J899" s="136"/>
      <c r="K899" s="136"/>
      <c r="L899" s="136"/>
      <c r="M899" s="136"/>
      <c r="N899" s="136"/>
      <c r="O899" s="136"/>
      <c r="P899" s="136"/>
      <c r="Q899" s="27"/>
      <c r="R899" s="136"/>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row>
    <row r="900" spans="1:44" ht="15.75" customHeight="1">
      <c r="A900" s="27"/>
      <c r="B900" s="27"/>
      <c r="C900" s="135"/>
      <c r="D900" s="27"/>
      <c r="E900" s="27"/>
      <c r="F900" s="135"/>
      <c r="G900" s="27"/>
      <c r="H900" s="136"/>
      <c r="I900" s="136"/>
      <c r="J900" s="136"/>
      <c r="K900" s="136"/>
      <c r="L900" s="136"/>
      <c r="M900" s="136"/>
      <c r="N900" s="136"/>
      <c r="O900" s="136"/>
      <c r="P900" s="136"/>
      <c r="Q900" s="27"/>
      <c r="R900" s="136"/>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row>
    <row r="901" spans="1:44" ht="15.75" customHeight="1">
      <c r="A901" s="27"/>
      <c r="B901" s="27"/>
      <c r="C901" s="135"/>
      <c r="D901" s="27"/>
      <c r="E901" s="27"/>
      <c r="F901" s="135"/>
      <c r="G901" s="27"/>
      <c r="H901" s="136"/>
      <c r="I901" s="136"/>
      <c r="J901" s="136"/>
      <c r="K901" s="136"/>
      <c r="L901" s="136"/>
      <c r="M901" s="136"/>
      <c r="N901" s="136"/>
      <c r="O901" s="136"/>
      <c r="P901" s="136"/>
      <c r="Q901" s="27"/>
      <c r="R901" s="136"/>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row>
    <row r="902" spans="1:44" ht="15.75" customHeight="1">
      <c r="A902" s="27"/>
      <c r="B902" s="27"/>
      <c r="C902" s="135"/>
      <c r="D902" s="27"/>
      <c r="E902" s="27"/>
      <c r="F902" s="135"/>
      <c r="G902" s="27"/>
      <c r="H902" s="136"/>
      <c r="I902" s="136"/>
      <c r="J902" s="136"/>
      <c r="K902" s="136"/>
      <c r="L902" s="136"/>
      <c r="M902" s="136"/>
      <c r="N902" s="136"/>
      <c r="O902" s="136"/>
      <c r="P902" s="136"/>
      <c r="Q902" s="27"/>
      <c r="R902" s="136"/>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row>
    <row r="903" spans="1:44" ht="15.75" customHeight="1">
      <c r="A903" s="27"/>
      <c r="B903" s="27"/>
      <c r="C903" s="135"/>
      <c r="D903" s="27"/>
      <c r="E903" s="27"/>
      <c r="F903" s="135"/>
      <c r="G903" s="27"/>
      <c r="H903" s="136"/>
      <c r="I903" s="136"/>
      <c r="J903" s="136"/>
      <c r="K903" s="136"/>
      <c r="L903" s="136"/>
      <c r="M903" s="136"/>
      <c r="N903" s="136"/>
      <c r="O903" s="136"/>
      <c r="P903" s="136"/>
      <c r="Q903" s="27"/>
      <c r="R903" s="136"/>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row>
    <row r="904" spans="1:44" ht="15.75" customHeight="1">
      <c r="A904" s="27"/>
      <c r="B904" s="27"/>
      <c r="C904" s="135"/>
      <c r="D904" s="27"/>
      <c r="E904" s="27"/>
      <c r="F904" s="135"/>
      <c r="G904" s="27"/>
      <c r="H904" s="136"/>
      <c r="I904" s="136"/>
      <c r="J904" s="136"/>
      <c r="K904" s="136"/>
      <c r="L904" s="136"/>
      <c r="M904" s="136"/>
      <c r="N904" s="136"/>
      <c r="O904" s="136"/>
      <c r="P904" s="136"/>
      <c r="Q904" s="27"/>
      <c r="R904" s="136"/>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row>
    <row r="905" spans="1:44" ht="15.75" customHeight="1">
      <c r="A905" s="27"/>
      <c r="B905" s="27"/>
      <c r="C905" s="135"/>
      <c r="D905" s="27"/>
      <c r="E905" s="27"/>
      <c r="F905" s="135"/>
      <c r="G905" s="27"/>
      <c r="H905" s="136"/>
      <c r="I905" s="136"/>
      <c r="J905" s="136"/>
      <c r="K905" s="136"/>
      <c r="L905" s="136"/>
      <c r="M905" s="136"/>
      <c r="N905" s="136"/>
      <c r="O905" s="136"/>
      <c r="P905" s="136"/>
      <c r="Q905" s="27"/>
      <c r="R905" s="136"/>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row>
    <row r="906" spans="1:44" ht="15.75" customHeight="1">
      <c r="A906" s="27"/>
      <c r="B906" s="27"/>
      <c r="C906" s="135"/>
      <c r="D906" s="27"/>
      <c r="E906" s="27"/>
      <c r="F906" s="135"/>
      <c r="G906" s="27"/>
      <c r="H906" s="136"/>
      <c r="I906" s="136"/>
      <c r="J906" s="136"/>
      <c r="K906" s="136"/>
      <c r="L906" s="136"/>
      <c r="M906" s="136"/>
      <c r="N906" s="136"/>
      <c r="O906" s="136"/>
      <c r="P906" s="136"/>
      <c r="Q906" s="27"/>
      <c r="R906" s="136"/>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row>
    <row r="907" spans="1:44" ht="15.75" customHeight="1">
      <c r="A907" s="27"/>
      <c r="B907" s="27"/>
      <c r="C907" s="135"/>
      <c r="D907" s="27"/>
      <c r="E907" s="27"/>
      <c r="F907" s="135"/>
      <c r="G907" s="27"/>
      <c r="H907" s="136"/>
      <c r="I907" s="136"/>
      <c r="J907" s="136"/>
      <c r="K907" s="136"/>
      <c r="L907" s="136"/>
      <c r="M907" s="136"/>
      <c r="N907" s="136"/>
      <c r="O907" s="136"/>
      <c r="P907" s="136"/>
      <c r="Q907" s="27"/>
      <c r="R907" s="136"/>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row>
    <row r="908" spans="1:44" ht="15.75" customHeight="1">
      <c r="A908" s="27"/>
      <c r="B908" s="27"/>
      <c r="C908" s="135"/>
      <c r="D908" s="27"/>
      <c r="E908" s="27"/>
      <c r="F908" s="135"/>
      <c r="G908" s="27"/>
      <c r="H908" s="136"/>
      <c r="I908" s="136"/>
      <c r="J908" s="136"/>
      <c r="K908" s="136"/>
      <c r="L908" s="136"/>
      <c r="M908" s="136"/>
      <c r="N908" s="136"/>
      <c r="O908" s="136"/>
      <c r="P908" s="136"/>
      <c r="Q908" s="27"/>
      <c r="R908" s="136"/>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row>
    <row r="909" spans="1:44" ht="15.75" customHeight="1">
      <c r="A909" s="27"/>
      <c r="B909" s="27"/>
      <c r="C909" s="135"/>
      <c r="D909" s="27"/>
      <c r="E909" s="27"/>
      <c r="F909" s="135"/>
      <c r="G909" s="27"/>
      <c r="H909" s="136"/>
      <c r="I909" s="136"/>
      <c r="J909" s="136"/>
      <c r="K909" s="136"/>
      <c r="L909" s="136"/>
      <c r="M909" s="136"/>
      <c r="N909" s="136"/>
      <c r="O909" s="136"/>
      <c r="P909" s="136"/>
      <c r="Q909" s="27"/>
      <c r="R909" s="136"/>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row>
    <row r="910" spans="1:44" ht="15.75" customHeight="1">
      <c r="A910" s="27"/>
      <c r="B910" s="27"/>
      <c r="C910" s="135"/>
      <c r="D910" s="27"/>
      <c r="E910" s="27"/>
      <c r="F910" s="135"/>
      <c r="G910" s="27"/>
      <c r="H910" s="136"/>
      <c r="I910" s="136"/>
      <c r="J910" s="136"/>
      <c r="K910" s="136"/>
      <c r="L910" s="136"/>
      <c r="M910" s="136"/>
      <c r="N910" s="136"/>
      <c r="O910" s="136"/>
      <c r="P910" s="136"/>
      <c r="Q910" s="27"/>
      <c r="R910" s="136"/>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row>
    <row r="911" spans="1:44" ht="15.75" customHeight="1">
      <c r="A911" s="27"/>
      <c r="B911" s="27"/>
      <c r="C911" s="135"/>
      <c r="D911" s="27"/>
      <c r="E911" s="27"/>
      <c r="F911" s="135"/>
      <c r="G911" s="27"/>
      <c r="H911" s="136"/>
      <c r="I911" s="136"/>
      <c r="J911" s="136"/>
      <c r="K911" s="136"/>
      <c r="L911" s="136"/>
      <c r="M911" s="136"/>
      <c r="N911" s="136"/>
      <c r="O911" s="136"/>
      <c r="P911" s="136"/>
      <c r="Q911" s="27"/>
      <c r="R911" s="136"/>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row>
    <row r="912" spans="1:44" ht="15.75" customHeight="1">
      <c r="A912" s="27"/>
      <c r="B912" s="27"/>
      <c r="C912" s="135"/>
      <c r="D912" s="27"/>
      <c r="E912" s="27"/>
      <c r="F912" s="135"/>
      <c r="G912" s="27"/>
      <c r="H912" s="136"/>
      <c r="I912" s="136"/>
      <c r="J912" s="136"/>
      <c r="K912" s="136"/>
      <c r="L912" s="136"/>
      <c r="M912" s="136"/>
      <c r="N912" s="136"/>
      <c r="O912" s="136"/>
      <c r="P912" s="136"/>
      <c r="Q912" s="27"/>
      <c r="R912" s="136"/>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row>
    <row r="913" spans="1:44" ht="15.75" customHeight="1">
      <c r="A913" s="27"/>
      <c r="B913" s="27"/>
      <c r="C913" s="135"/>
      <c r="D913" s="27"/>
      <c r="E913" s="27"/>
      <c r="F913" s="135"/>
      <c r="G913" s="27"/>
      <c r="H913" s="136"/>
      <c r="I913" s="136"/>
      <c r="J913" s="136"/>
      <c r="K913" s="136"/>
      <c r="L913" s="136"/>
      <c r="M913" s="136"/>
      <c r="N913" s="136"/>
      <c r="O913" s="136"/>
      <c r="P913" s="136"/>
      <c r="Q913" s="27"/>
      <c r="R913" s="136"/>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row>
    <row r="914" spans="1:44" ht="15.75" customHeight="1">
      <c r="A914" s="27"/>
      <c r="B914" s="27"/>
      <c r="C914" s="135"/>
      <c r="D914" s="27"/>
      <c r="E914" s="27"/>
      <c r="F914" s="135"/>
      <c r="G914" s="27"/>
      <c r="H914" s="136"/>
      <c r="I914" s="136"/>
      <c r="J914" s="136"/>
      <c r="K914" s="136"/>
      <c r="L914" s="136"/>
      <c r="M914" s="136"/>
      <c r="N914" s="136"/>
      <c r="O914" s="136"/>
      <c r="P914" s="136"/>
      <c r="Q914" s="27"/>
      <c r="R914" s="136"/>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row>
    <row r="915" spans="1:44" ht="15.75" customHeight="1">
      <c r="A915" s="27"/>
      <c r="B915" s="27"/>
      <c r="C915" s="135"/>
      <c r="D915" s="27"/>
      <c r="E915" s="27"/>
      <c r="F915" s="135"/>
      <c r="G915" s="27"/>
      <c r="H915" s="136"/>
      <c r="I915" s="136"/>
      <c r="J915" s="136"/>
      <c r="K915" s="136"/>
      <c r="L915" s="136"/>
      <c r="M915" s="136"/>
      <c r="N915" s="136"/>
      <c r="O915" s="136"/>
      <c r="P915" s="136"/>
      <c r="Q915" s="27"/>
      <c r="R915" s="136"/>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row>
    <row r="916" spans="1:44" ht="15.75" customHeight="1">
      <c r="A916" s="27"/>
      <c r="B916" s="27"/>
      <c r="C916" s="135"/>
      <c r="D916" s="27"/>
      <c r="E916" s="27"/>
      <c r="F916" s="135"/>
      <c r="G916" s="27"/>
      <c r="H916" s="136"/>
      <c r="I916" s="136"/>
      <c r="J916" s="136"/>
      <c r="K916" s="136"/>
      <c r="L916" s="136"/>
      <c r="M916" s="136"/>
      <c r="N916" s="136"/>
      <c r="O916" s="136"/>
      <c r="P916" s="136"/>
      <c r="Q916" s="27"/>
      <c r="R916" s="136"/>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row>
    <row r="917" spans="1:44" ht="15.75" customHeight="1">
      <c r="A917" s="27"/>
      <c r="B917" s="27"/>
      <c r="C917" s="135"/>
      <c r="D917" s="27"/>
      <c r="E917" s="27"/>
      <c r="F917" s="135"/>
      <c r="G917" s="27"/>
      <c r="H917" s="136"/>
      <c r="I917" s="136"/>
      <c r="J917" s="136"/>
      <c r="K917" s="136"/>
      <c r="L917" s="136"/>
      <c r="M917" s="136"/>
      <c r="N917" s="136"/>
      <c r="O917" s="136"/>
      <c r="P917" s="136"/>
      <c r="Q917" s="27"/>
      <c r="R917" s="136"/>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row>
    <row r="918" spans="1:44" ht="15.75" customHeight="1">
      <c r="A918" s="27"/>
      <c r="B918" s="27"/>
      <c r="C918" s="135"/>
      <c r="D918" s="27"/>
      <c r="E918" s="27"/>
      <c r="F918" s="135"/>
      <c r="G918" s="27"/>
      <c r="H918" s="136"/>
      <c r="I918" s="136"/>
      <c r="J918" s="136"/>
      <c r="K918" s="136"/>
      <c r="L918" s="136"/>
      <c r="M918" s="136"/>
      <c r="N918" s="136"/>
      <c r="O918" s="136"/>
      <c r="P918" s="136"/>
      <c r="Q918" s="27"/>
      <c r="R918" s="136"/>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row>
    <row r="919" spans="1:44" ht="15.75" customHeight="1">
      <c r="A919" s="27"/>
      <c r="B919" s="27"/>
      <c r="C919" s="135"/>
      <c r="D919" s="27"/>
      <c r="E919" s="27"/>
      <c r="F919" s="135"/>
      <c r="G919" s="27"/>
      <c r="H919" s="136"/>
      <c r="I919" s="136"/>
      <c r="J919" s="136"/>
      <c r="K919" s="136"/>
      <c r="L919" s="136"/>
      <c r="M919" s="136"/>
      <c r="N919" s="136"/>
      <c r="O919" s="136"/>
      <c r="P919" s="136"/>
      <c r="Q919" s="27"/>
      <c r="R919" s="136"/>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row>
    <row r="920" spans="1:44" ht="15.75" customHeight="1">
      <c r="A920" s="27"/>
      <c r="B920" s="27"/>
      <c r="C920" s="135"/>
      <c r="D920" s="27"/>
      <c r="E920" s="27"/>
      <c r="F920" s="135"/>
      <c r="G920" s="27"/>
      <c r="H920" s="136"/>
      <c r="I920" s="136"/>
      <c r="J920" s="136"/>
      <c r="K920" s="136"/>
      <c r="L920" s="136"/>
      <c r="M920" s="136"/>
      <c r="N920" s="136"/>
      <c r="O920" s="136"/>
      <c r="P920" s="136"/>
      <c r="Q920" s="27"/>
      <c r="R920" s="136"/>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row>
    <row r="921" spans="1:44" ht="15.75" customHeight="1">
      <c r="A921" s="27"/>
      <c r="B921" s="27"/>
      <c r="C921" s="135"/>
      <c r="D921" s="27"/>
      <c r="E921" s="27"/>
      <c r="F921" s="135"/>
      <c r="G921" s="27"/>
      <c r="H921" s="136"/>
      <c r="I921" s="136"/>
      <c r="J921" s="136"/>
      <c r="K921" s="136"/>
      <c r="L921" s="136"/>
      <c r="M921" s="136"/>
      <c r="N921" s="136"/>
      <c r="O921" s="136"/>
      <c r="P921" s="136"/>
      <c r="Q921" s="27"/>
      <c r="R921" s="136"/>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row>
    <row r="922" spans="1:44" ht="15.75" customHeight="1">
      <c r="A922" s="27"/>
      <c r="B922" s="27"/>
      <c r="C922" s="135"/>
      <c r="D922" s="27"/>
      <c r="E922" s="27"/>
      <c r="F922" s="135"/>
      <c r="G922" s="27"/>
      <c r="H922" s="136"/>
      <c r="I922" s="136"/>
      <c r="J922" s="136"/>
      <c r="K922" s="136"/>
      <c r="L922" s="136"/>
      <c r="M922" s="136"/>
      <c r="N922" s="136"/>
      <c r="O922" s="136"/>
      <c r="P922" s="136"/>
      <c r="Q922" s="27"/>
      <c r="R922" s="136"/>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row>
    <row r="923" spans="1:44" ht="15.75" customHeight="1">
      <c r="A923" s="27"/>
      <c r="B923" s="27"/>
      <c r="C923" s="135"/>
      <c r="D923" s="27"/>
      <c r="E923" s="27"/>
      <c r="F923" s="135"/>
      <c r="G923" s="27"/>
      <c r="H923" s="136"/>
      <c r="I923" s="136"/>
      <c r="J923" s="136"/>
      <c r="K923" s="136"/>
      <c r="L923" s="136"/>
      <c r="M923" s="136"/>
      <c r="N923" s="136"/>
      <c r="O923" s="136"/>
      <c r="P923" s="136"/>
      <c r="Q923" s="27"/>
      <c r="R923" s="136"/>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row>
    <row r="924" spans="1:44" ht="15.75" customHeight="1">
      <c r="A924" s="27"/>
      <c r="B924" s="27"/>
      <c r="C924" s="135"/>
      <c r="D924" s="27"/>
      <c r="E924" s="27"/>
      <c r="F924" s="135"/>
      <c r="G924" s="27"/>
      <c r="H924" s="136"/>
      <c r="I924" s="136"/>
      <c r="J924" s="136"/>
      <c r="K924" s="136"/>
      <c r="L924" s="136"/>
      <c r="M924" s="136"/>
      <c r="N924" s="136"/>
      <c r="O924" s="136"/>
      <c r="P924" s="136"/>
      <c r="Q924" s="27"/>
      <c r="R924" s="136"/>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row>
    <row r="925" spans="1:44" ht="15.75" customHeight="1">
      <c r="A925" s="27"/>
      <c r="B925" s="27"/>
      <c r="C925" s="135"/>
      <c r="D925" s="27"/>
      <c r="E925" s="27"/>
      <c r="F925" s="135"/>
      <c r="G925" s="27"/>
      <c r="H925" s="136"/>
      <c r="I925" s="136"/>
      <c r="J925" s="136"/>
      <c r="K925" s="136"/>
      <c r="L925" s="136"/>
      <c r="M925" s="136"/>
      <c r="N925" s="136"/>
      <c r="O925" s="136"/>
      <c r="P925" s="136"/>
      <c r="Q925" s="27"/>
      <c r="R925" s="136"/>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row>
    <row r="926" spans="1:44" ht="15.75" customHeight="1">
      <c r="A926" s="27"/>
      <c r="B926" s="27"/>
      <c r="C926" s="135"/>
      <c r="D926" s="27"/>
      <c r="E926" s="27"/>
      <c r="F926" s="135"/>
      <c r="G926" s="27"/>
      <c r="H926" s="136"/>
      <c r="I926" s="136"/>
      <c r="J926" s="136"/>
      <c r="K926" s="136"/>
      <c r="L926" s="136"/>
      <c r="M926" s="136"/>
      <c r="N926" s="136"/>
      <c r="O926" s="136"/>
      <c r="P926" s="136"/>
      <c r="Q926" s="27"/>
      <c r="R926" s="136"/>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row>
    <row r="927" spans="1:44" ht="15.75" customHeight="1">
      <c r="A927" s="27"/>
      <c r="B927" s="27"/>
      <c r="C927" s="135"/>
      <c r="D927" s="27"/>
      <c r="E927" s="27"/>
      <c r="F927" s="135"/>
      <c r="G927" s="27"/>
      <c r="H927" s="136"/>
      <c r="I927" s="136"/>
      <c r="J927" s="136"/>
      <c r="K927" s="136"/>
      <c r="L927" s="136"/>
      <c r="M927" s="136"/>
      <c r="N927" s="136"/>
      <c r="O927" s="136"/>
      <c r="P927" s="136"/>
      <c r="Q927" s="27"/>
      <c r="R927" s="136"/>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row>
    <row r="928" spans="1:44" ht="15.75" customHeight="1">
      <c r="A928" s="27"/>
      <c r="B928" s="27"/>
      <c r="C928" s="135"/>
      <c r="D928" s="27"/>
      <c r="E928" s="27"/>
      <c r="F928" s="135"/>
      <c r="G928" s="27"/>
      <c r="H928" s="136"/>
      <c r="I928" s="136"/>
      <c r="J928" s="136"/>
      <c r="K928" s="136"/>
      <c r="L928" s="136"/>
      <c r="M928" s="136"/>
      <c r="N928" s="136"/>
      <c r="O928" s="136"/>
      <c r="P928" s="136"/>
      <c r="Q928" s="27"/>
      <c r="R928" s="136"/>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row>
    <row r="929" spans="1:44" ht="15.75" customHeight="1">
      <c r="A929" s="27"/>
      <c r="B929" s="27"/>
      <c r="C929" s="135"/>
      <c r="D929" s="27"/>
      <c r="E929" s="27"/>
      <c r="F929" s="135"/>
      <c r="G929" s="27"/>
      <c r="H929" s="136"/>
      <c r="I929" s="136"/>
      <c r="J929" s="136"/>
      <c r="K929" s="136"/>
      <c r="L929" s="136"/>
      <c r="M929" s="136"/>
      <c r="N929" s="136"/>
      <c r="O929" s="136"/>
      <c r="P929" s="136"/>
      <c r="Q929" s="27"/>
      <c r="R929" s="136"/>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row>
    <row r="930" spans="1:44" ht="15.75" customHeight="1">
      <c r="A930" s="27"/>
      <c r="B930" s="27"/>
      <c r="C930" s="135"/>
      <c r="D930" s="27"/>
      <c r="E930" s="27"/>
      <c r="F930" s="135"/>
      <c r="G930" s="27"/>
      <c r="H930" s="136"/>
      <c r="I930" s="136"/>
      <c r="J930" s="136"/>
      <c r="K930" s="136"/>
      <c r="L930" s="136"/>
      <c r="M930" s="136"/>
      <c r="N930" s="136"/>
      <c r="O930" s="136"/>
      <c r="P930" s="136"/>
      <c r="Q930" s="27"/>
      <c r="R930" s="136"/>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row>
    <row r="931" spans="1:44" ht="15.75" customHeight="1">
      <c r="A931" s="27"/>
      <c r="B931" s="27"/>
      <c r="C931" s="135"/>
      <c r="D931" s="27"/>
      <c r="E931" s="27"/>
      <c r="F931" s="135"/>
      <c r="G931" s="27"/>
      <c r="H931" s="136"/>
      <c r="I931" s="136"/>
      <c r="J931" s="136"/>
      <c r="K931" s="136"/>
      <c r="L931" s="136"/>
      <c r="M931" s="136"/>
      <c r="N931" s="136"/>
      <c r="O931" s="136"/>
      <c r="P931" s="136"/>
      <c r="Q931" s="27"/>
      <c r="R931" s="136"/>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row>
    <row r="932" spans="1:44" ht="15.75" customHeight="1">
      <c r="A932" s="27"/>
      <c r="B932" s="27"/>
      <c r="C932" s="135"/>
      <c r="D932" s="27"/>
      <c r="E932" s="27"/>
      <c r="F932" s="135"/>
      <c r="G932" s="27"/>
      <c r="H932" s="136"/>
      <c r="I932" s="136"/>
      <c r="J932" s="136"/>
      <c r="K932" s="136"/>
      <c r="L932" s="136"/>
      <c r="M932" s="136"/>
      <c r="N932" s="136"/>
      <c r="O932" s="136"/>
      <c r="P932" s="136"/>
      <c r="Q932" s="27"/>
      <c r="R932" s="136"/>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row>
    <row r="933" spans="1:44" ht="15.75" customHeight="1">
      <c r="A933" s="27"/>
      <c r="B933" s="27"/>
      <c r="C933" s="135"/>
      <c r="D933" s="27"/>
      <c r="E933" s="27"/>
      <c r="F933" s="135"/>
      <c r="G933" s="27"/>
      <c r="H933" s="136"/>
      <c r="I933" s="136"/>
      <c r="J933" s="136"/>
      <c r="K933" s="136"/>
      <c r="L933" s="136"/>
      <c r="M933" s="136"/>
      <c r="N933" s="136"/>
      <c r="O933" s="136"/>
      <c r="P933" s="136"/>
      <c r="Q933" s="27"/>
      <c r="R933" s="136"/>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row>
    <row r="934" spans="1:44" ht="15.75" customHeight="1">
      <c r="A934" s="27"/>
      <c r="B934" s="27"/>
      <c r="C934" s="135"/>
      <c r="D934" s="27"/>
      <c r="E934" s="27"/>
      <c r="F934" s="135"/>
      <c r="G934" s="27"/>
      <c r="H934" s="136"/>
      <c r="I934" s="136"/>
      <c r="J934" s="136"/>
      <c r="K934" s="136"/>
      <c r="L934" s="136"/>
      <c r="M934" s="136"/>
      <c r="N934" s="136"/>
      <c r="O934" s="136"/>
      <c r="P934" s="136"/>
      <c r="Q934" s="27"/>
      <c r="R934" s="136"/>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row>
    <row r="935" spans="1:44" ht="15.75" customHeight="1">
      <c r="A935" s="27"/>
      <c r="B935" s="27"/>
      <c r="C935" s="135"/>
      <c r="D935" s="27"/>
      <c r="E935" s="27"/>
      <c r="F935" s="135"/>
      <c r="G935" s="27"/>
      <c r="H935" s="136"/>
      <c r="I935" s="136"/>
      <c r="J935" s="136"/>
      <c r="K935" s="136"/>
      <c r="L935" s="136"/>
      <c r="M935" s="136"/>
      <c r="N935" s="136"/>
      <c r="O935" s="136"/>
      <c r="P935" s="136"/>
      <c r="Q935" s="27"/>
      <c r="R935" s="136"/>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row>
    <row r="936" spans="1:44" ht="15.75" customHeight="1">
      <c r="A936" s="27"/>
      <c r="B936" s="27"/>
      <c r="C936" s="135"/>
      <c r="D936" s="27"/>
      <c r="E936" s="27"/>
      <c r="F936" s="135"/>
      <c r="G936" s="27"/>
      <c r="H936" s="136"/>
      <c r="I936" s="136"/>
      <c r="J936" s="136"/>
      <c r="K936" s="136"/>
      <c r="L936" s="136"/>
      <c r="M936" s="136"/>
      <c r="N936" s="136"/>
      <c r="O936" s="136"/>
      <c r="P936" s="136"/>
      <c r="Q936" s="27"/>
      <c r="R936" s="136"/>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row>
    <row r="937" spans="1:44" ht="15.75" customHeight="1">
      <c r="A937" s="27"/>
      <c r="B937" s="27"/>
      <c r="C937" s="135"/>
      <c r="D937" s="27"/>
      <c r="E937" s="27"/>
      <c r="F937" s="135"/>
      <c r="G937" s="27"/>
      <c r="H937" s="136"/>
      <c r="I937" s="136"/>
      <c r="J937" s="136"/>
      <c r="K937" s="136"/>
      <c r="L937" s="136"/>
      <c r="M937" s="136"/>
      <c r="N937" s="136"/>
      <c r="O937" s="136"/>
      <c r="P937" s="136"/>
      <c r="Q937" s="27"/>
      <c r="R937" s="136"/>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row>
    <row r="938" spans="1:44" ht="15.75" customHeight="1">
      <c r="A938" s="27"/>
      <c r="B938" s="27"/>
      <c r="C938" s="135"/>
      <c r="D938" s="27"/>
      <c r="E938" s="27"/>
      <c r="F938" s="135"/>
      <c r="G938" s="27"/>
      <c r="H938" s="136"/>
      <c r="I938" s="136"/>
      <c r="J938" s="136"/>
      <c r="K938" s="136"/>
      <c r="L938" s="136"/>
      <c r="M938" s="136"/>
      <c r="N938" s="136"/>
      <c r="O938" s="136"/>
      <c r="P938" s="136"/>
      <c r="Q938" s="27"/>
      <c r="R938" s="136"/>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row>
    <row r="939" spans="1:44" ht="15.75" customHeight="1">
      <c r="A939" s="27"/>
      <c r="B939" s="27"/>
      <c r="C939" s="135"/>
      <c r="D939" s="27"/>
      <c r="E939" s="27"/>
      <c r="F939" s="135"/>
      <c r="G939" s="27"/>
      <c r="H939" s="136"/>
      <c r="I939" s="136"/>
      <c r="J939" s="136"/>
      <c r="K939" s="136"/>
      <c r="L939" s="136"/>
      <c r="M939" s="136"/>
      <c r="N939" s="136"/>
      <c r="O939" s="136"/>
      <c r="P939" s="136"/>
      <c r="Q939" s="27"/>
      <c r="R939" s="136"/>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row>
    <row r="940" spans="1:44" ht="15.75" customHeight="1">
      <c r="A940" s="27"/>
      <c r="B940" s="27"/>
      <c r="C940" s="135"/>
      <c r="D940" s="27"/>
      <c r="E940" s="27"/>
      <c r="F940" s="135"/>
      <c r="G940" s="27"/>
      <c r="H940" s="136"/>
      <c r="I940" s="136"/>
      <c r="J940" s="136"/>
      <c r="K940" s="136"/>
      <c r="L940" s="136"/>
      <c r="M940" s="136"/>
      <c r="N940" s="136"/>
      <c r="O940" s="136"/>
      <c r="P940" s="136"/>
      <c r="Q940" s="27"/>
      <c r="R940" s="136"/>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row>
    <row r="941" spans="1:44" ht="15.75" customHeight="1">
      <c r="A941" s="27"/>
      <c r="B941" s="27"/>
      <c r="C941" s="135"/>
      <c r="D941" s="27"/>
      <c r="E941" s="27"/>
      <c r="F941" s="135"/>
      <c r="G941" s="27"/>
      <c r="H941" s="136"/>
      <c r="I941" s="136"/>
      <c r="J941" s="136"/>
      <c r="K941" s="136"/>
      <c r="L941" s="136"/>
      <c r="M941" s="136"/>
      <c r="N941" s="136"/>
      <c r="O941" s="136"/>
      <c r="P941" s="136"/>
      <c r="Q941" s="27"/>
      <c r="R941" s="136"/>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row>
    <row r="942" spans="1:44" ht="15.75" customHeight="1">
      <c r="A942" s="27"/>
      <c r="B942" s="27"/>
      <c r="C942" s="135"/>
      <c r="D942" s="27"/>
      <c r="E942" s="27"/>
      <c r="F942" s="135"/>
      <c r="G942" s="27"/>
      <c r="H942" s="136"/>
      <c r="I942" s="136"/>
      <c r="J942" s="136"/>
      <c r="K942" s="136"/>
      <c r="L942" s="136"/>
      <c r="M942" s="136"/>
      <c r="N942" s="136"/>
      <c r="O942" s="136"/>
      <c r="P942" s="136"/>
      <c r="Q942" s="27"/>
      <c r="R942" s="136"/>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row>
    <row r="943" spans="1:44" ht="15.75" customHeight="1">
      <c r="A943" s="27"/>
      <c r="B943" s="27"/>
      <c r="C943" s="135"/>
      <c r="D943" s="27"/>
      <c r="E943" s="27"/>
      <c r="F943" s="135"/>
      <c r="G943" s="27"/>
      <c r="H943" s="136"/>
      <c r="I943" s="136"/>
      <c r="J943" s="136"/>
      <c r="K943" s="136"/>
      <c r="L943" s="136"/>
      <c r="M943" s="136"/>
      <c r="N943" s="136"/>
      <c r="O943" s="136"/>
      <c r="P943" s="136"/>
      <c r="Q943" s="27"/>
      <c r="R943" s="136"/>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row>
    <row r="944" spans="1:44" ht="15.75" customHeight="1">
      <c r="A944" s="27"/>
      <c r="B944" s="27"/>
      <c r="C944" s="135"/>
      <c r="D944" s="27"/>
      <c r="E944" s="27"/>
      <c r="F944" s="135"/>
      <c r="G944" s="27"/>
      <c r="H944" s="136"/>
      <c r="I944" s="136"/>
      <c r="J944" s="136"/>
      <c r="K944" s="136"/>
      <c r="L944" s="136"/>
      <c r="M944" s="136"/>
      <c r="N944" s="136"/>
      <c r="O944" s="136"/>
      <c r="P944" s="136"/>
      <c r="Q944" s="27"/>
      <c r="R944" s="136"/>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row>
    <row r="945" spans="1:44" ht="15.75" customHeight="1">
      <c r="A945" s="27"/>
      <c r="B945" s="27"/>
      <c r="C945" s="135"/>
      <c r="D945" s="27"/>
      <c r="E945" s="27"/>
      <c r="F945" s="135"/>
      <c r="G945" s="27"/>
      <c r="H945" s="136"/>
      <c r="I945" s="136"/>
      <c r="J945" s="136"/>
      <c r="K945" s="136"/>
      <c r="L945" s="136"/>
      <c r="M945" s="136"/>
      <c r="N945" s="136"/>
      <c r="O945" s="136"/>
      <c r="P945" s="136"/>
      <c r="Q945" s="27"/>
      <c r="R945" s="136"/>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row>
    <row r="946" spans="1:44" ht="15.75" customHeight="1">
      <c r="A946" s="27"/>
      <c r="B946" s="27"/>
      <c r="C946" s="135"/>
      <c r="D946" s="27"/>
      <c r="E946" s="27"/>
      <c r="F946" s="135"/>
      <c r="G946" s="27"/>
      <c r="H946" s="136"/>
      <c r="I946" s="136"/>
      <c r="J946" s="136"/>
      <c r="K946" s="136"/>
      <c r="L946" s="136"/>
      <c r="M946" s="136"/>
      <c r="N946" s="136"/>
      <c r="O946" s="136"/>
      <c r="P946" s="136"/>
      <c r="Q946" s="27"/>
      <c r="R946" s="136"/>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row>
    <row r="947" spans="1:44" ht="15.75" customHeight="1">
      <c r="A947" s="27"/>
      <c r="B947" s="27"/>
      <c r="C947" s="135"/>
      <c r="D947" s="27"/>
      <c r="E947" s="27"/>
      <c r="F947" s="135"/>
      <c r="G947" s="27"/>
      <c r="H947" s="136"/>
      <c r="I947" s="136"/>
      <c r="J947" s="136"/>
      <c r="K947" s="136"/>
      <c r="L947" s="136"/>
      <c r="M947" s="136"/>
      <c r="N947" s="136"/>
      <c r="O947" s="136"/>
      <c r="P947" s="136"/>
      <c r="Q947" s="27"/>
      <c r="R947" s="136"/>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row>
    <row r="948" spans="1:44" ht="15.75" customHeight="1">
      <c r="A948" s="27"/>
      <c r="B948" s="27"/>
      <c r="C948" s="135"/>
      <c r="D948" s="27"/>
      <c r="E948" s="27"/>
      <c r="F948" s="135"/>
      <c r="G948" s="27"/>
      <c r="H948" s="136"/>
      <c r="I948" s="136"/>
      <c r="J948" s="136"/>
      <c r="K948" s="136"/>
      <c r="L948" s="136"/>
      <c r="M948" s="136"/>
      <c r="N948" s="136"/>
      <c r="O948" s="136"/>
      <c r="P948" s="136"/>
      <c r="Q948" s="27"/>
      <c r="R948" s="136"/>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row>
    <row r="949" spans="1:44" ht="15.75" customHeight="1">
      <c r="A949" s="27"/>
      <c r="B949" s="27"/>
      <c r="C949" s="135"/>
      <c r="D949" s="27"/>
      <c r="E949" s="27"/>
      <c r="F949" s="135"/>
      <c r="G949" s="27"/>
      <c r="H949" s="136"/>
      <c r="I949" s="136"/>
      <c r="J949" s="136"/>
      <c r="K949" s="136"/>
      <c r="L949" s="136"/>
      <c r="M949" s="136"/>
      <c r="N949" s="136"/>
      <c r="O949" s="136"/>
      <c r="P949" s="136"/>
      <c r="Q949" s="27"/>
      <c r="R949" s="136"/>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row>
    <row r="950" spans="1:44" ht="15.75" customHeight="1">
      <c r="A950" s="27"/>
      <c r="B950" s="27"/>
      <c r="C950" s="135"/>
      <c r="D950" s="27"/>
      <c r="E950" s="27"/>
      <c r="F950" s="135"/>
      <c r="G950" s="27"/>
      <c r="H950" s="136"/>
      <c r="I950" s="136"/>
      <c r="J950" s="136"/>
      <c r="K950" s="136"/>
      <c r="L950" s="136"/>
      <c r="M950" s="136"/>
      <c r="N950" s="136"/>
      <c r="O950" s="136"/>
      <c r="P950" s="136"/>
      <c r="Q950" s="27"/>
      <c r="R950" s="136"/>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row>
    <row r="951" spans="1:44" ht="15.75" customHeight="1">
      <c r="A951" s="27"/>
      <c r="B951" s="27"/>
      <c r="C951" s="135"/>
      <c r="D951" s="27"/>
      <c r="E951" s="27"/>
      <c r="F951" s="135"/>
      <c r="G951" s="27"/>
      <c r="H951" s="136"/>
      <c r="I951" s="136"/>
      <c r="J951" s="136"/>
      <c r="K951" s="136"/>
      <c r="L951" s="136"/>
      <c r="M951" s="136"/>
      <c r="N951" s="136"/>
      <c r="O951" s="136"/>
      <c r="P951" s="136"/>
      <c r="Q951" s="27"/>
      <c r="R951" s="136"/>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row>
    <row r="952" spans="1:44" ht="15.75" customHeight="1">
      <c r="A952" s="27"/>
      <c r="B952" s="27"/>
      <c r="C952" s="135"/>
      <c r="D952" s="27"/>
      <c r="E952" s="27"/>
      <c r="F952" s="135"/>
      <c r="G952" s="27"/>
      <c r="H952" s="136"/>
      <c r="I952" s="136"/>
      <c r="J952" s="136"/>
      <c r="K952" s="136"/>
      <c r="L952" s="136"/>
      <c r="M952" s="136"/>
      <c r="N952" s="136"/>
      <c r="O952" s="136"/>
      <c r="P952" s="136"/>
      <c r="Q952" s="27"/>
      <c r="R952" s="136"/>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row>
    <row r="953" spans="1:44" ht="15.75" customHeight="1">
      <c r="A953" s="27"/>
      <c r="B953" s="27"/>
      <c r="C953" s="135"/>
      <c r="D953" s="27"/>
      <c r="E953" s="27"/>
      <c r="F953" s="135"/>
      <c r="G953" s="27"/>
      <c r="H953" s="136"/>
      <c r="I953" s="136"/>
      <c r="J953" s="136"/>
      <c r="K953" s="136"/>
      <c r="L953" s="136"/>
      <c r="M953" s="136"/>
      <c r="N953" s="136"/>
      <c r="O953" s="136"/>
      <c r="P953" s="136"/>
      <c r="Q953" s="27"/>
      <c r="R953" s="136"/>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row>
    <row r="954" spans="1:44" ht="15.75" customHeight="1">
      <c r="A954" s="27"/>
      <c r="B954" s="27"/>
      <c r="C954" s="135"/>
      <c r="D954" s="27"/>
      <c r="E954" s="27"/>
      <c r="F954" s="135"/>
      <c r="G954" s="27"/>
      <c r="H954" s="136"/>
      <c r="I954" s="136"/>
      <c r="J954" s="136"/>
      <c r="K954" s="136"/>
      <c r="L954" s="136"/>
      <c r="M954" s="136"/>
      <c r="N954" s="136"/>
      <c r="O954" s="136"/>
      <c r="P954" s="136"/>
      <c r="Q954" s="27"/>
      <c r="R954" s="136"/>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row>
    <row r="955" spans="1:44" ht="15.75" customHeight="1">
      <c r="A955" s="27"/>
      <c r="B955" s="27"/>
      <c r="C955" s="135"/>
      <c r="D955" s="27"/>
      <c r="E955" s="27"/>
      <c r="F955" s="135"/>
      <c r="G955" s="27"/>
      <c r="H955" s="136"/>
      <c r="I955" s="136"/>
      <c r="J955" s="136"/>
      <c r="K955" s="136"/>
      <c r="L955" s="136"/>
      <c r="M955" s="136"/>
      <c r="N955" s="136"/>
      <c r="O955" s="136"/>
      <c r="P955" s="136"/>
      <c r="Q955" s="27"/>
      <c r="R955" s="136"/>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row>
    <row r="956" spans="1:44" ht="15.75" customHeight="1">
      <c r="A956" s="27"/>
      <c r="B956" s="27"/>
      <c r="C956" s="135"/>
      <c r="D956" s="27"/>
      <c r="E956" s="27"/>
      <c r="F956" s="135"/>
      <c r="G956" s="27"/>
      <c r="H956" s="136"/>
      <c r="I956" s="136"/>
      <c r="J956" s="136"/>
      <c r="K956" s="136"/>
      <c r="L956" s="136"/>
      <c r="M956" s="136"/>
      <c r="N956" s="136"/>
      <c r="O956" s="136"/>
      <c r="P956" s="136"/>
      <c r="Q956" s="27"/>
      <c r="R956" s="136"/>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row>
    <row r="957" spans="1:44" ht="15.75" customHeight="1">
      <c r="A957" s="27"/>
      <c r="B957" s="27"/>
      <c r="C957" s="135"/>
      <c r="D957" s="27"/>
      <c r="E957" s="27"/>
      <c r="F957" s="135"/>
      <c r="G957" s="27"/>
      <c r="H957" s="136"/>
      <c r="I957" s="136"/>
      <c r="J957" s="136"/>
      <c r="K957" s="136"/>
      <c r="L957" s="136"/>
      <c r="M957" s="136"/>
      <c r="N957" s="136"/>
      <c r="O957" s="136"/>
      <c r="P957" s="136"/>
      <c r="Q957" s="27"/>
      <c r="R957" s="136"/>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row>
    <row r="958" spans="1:44" ht="15.75" customHeight="1">
      <c r="A958" s="27"/>
      <c r="B958" s="27"/>
      <c r="C958" s="135"/>
      <c r="D958" s="27"/>
      <c r="E958" s="27"/>
      <c r="F958" s="135"/>
      <c r="G958" s="27"/>
      <c r="H958" s="136"/>
      <c r="I958" s="136"/>
      <c r="J958" s="136"/>
      <c r="K958" s="136"/>
      <c r="L958" s="136"/>
      <c r="M958" s="136"/>
      <c r="N958" s="136"/>
      <c r="O958" s="136"/>
      <c r="P958" s="136"/>
      <c r="Q958" s="27"/>
      <c r="R958" s="136"/>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row>
    <row r="959" spans="1:44" ht="15.75" customHeight="1">
      <c r="A959" s="27"/>
      <c r="B959" s="27"/>
      <c r="C959" s="135"/>
      <c r="D959" s="27"/>
      <c r="E959" s="27"/>
      <c r="F959" s="135"/>
      <c r="G959" s="27"/>
      <c r="H959" s="136"/>
      <c r="I959" s="136"/>
      <c r="J959" s="136"/>
      <c r="K959" s="136"/>
      <c r="L959" s="136"/>
      <c r="M959" s="136"/>
      <c r="N959" s="136"/>
      <c r="O959" s="136"/>
      <c r="P959" s="136"/>
      <c r="Q959" s="27"/>
      <c r="R959" s="136"/>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row>
    <row r="960" spans="1:44" ht="15.75" customHeight="1">
      <c r="A960" s="27"/>
      <c r="B960" s="27"/>
      <c r="C960" s="135"/>
      <c r="D960" s="27"/>
      <c r="E960" s="27"/>
      <c r="F960" s="135"/>
      <c r="G960" s="27"/>
      <c r="H960" s="136"/>
      <c r="I960" s="136"/>
      <c r="J960" s="136"/>
      <c r="K960" s="136"/>
      <c r="L960" s="136"/>
      <c r="M960" s="136"/>
      <c r="N960" s="136"/>
      <c r="O960" s="136"/>
      <c r="P960" s="136"/>
      <c r="Q960" s="27"/>
      <c r="R960" s="136"/>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row>
    <row r="961" spans="1:44" ht="15.75" customHeight="1">
      <c r="A961" s="27"/>
      <c r="B961" s="27"/>
      <c r="C961" s="135"/>
      <c r="D961" s="27"/>
      <c r="E961" s="27"/>
      <c r="F961" s="135"/>
      <c r="G961" s="27"/>
      <c r="H961" s="136"/>
      <c r="I961" s="136"/>
      <c r="J961" s="136"/>
      <c r="K961" s="136"/>
      <c r="L961" s="136"/>
      <c r="M961" s="136"/>
      <c r="N961" s="136"/>
      <c r="O961" s="136"/>
      <c r="P961" s="136"/>
      <c r="Q961" s="27"/>
      <c r="R961" s="136"/>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row>
    <row r="962" spans="1:44" ht="15.75" customHeight="1">
      <c r="A962" s="27"/>
      <c r="B962" s="27"/>
      <c r="C962" s="135"/>
      <c r="D962" s="27"/>
      <c r="E962" s="27"/>
      <c r="F962" s="135"/>
      <c r="G962" s="27"/>
      <c r="H962" s="136"/>
      <c r="I962" s="136"/>
      <c r="J962" s="136"/>
      <c r="K962" s="136"/>
      <c r="L962" s="136"/>
      <c r="M962" s="136"/>
      <c r="N962" s="136"/>
      <c r="O962" s="136"/>
      <c r="P962" s="136"/>
      <c r="Q962" s="27"/>
      <c r="R962" s="136"/>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row>
    <row r="963" spans="1:44" ht="15.75" customHeight="1">
      <c r="A963" s="27"/>
      <c r="B963" s="27"/>
      <c r="C963" s="135"/>
      <c r="D963" s="27"/>
      <c r="E963" s="27"/>
      <c r="F963" s="135"/>
      <c r="G963" s="27"/>
      <c r="H963" s="136"/>
      <c r="I963" s="136"/>
      <c r="J963" s="136"/>
      <c r="K963" s="136"/>
      <c r="L963" s="136"/>
      <c r="M963" s="136"/>
      <c r="N963" s="136"/>
      <c r="O963" s="136"/>
      <c r="P963" s="136"/>
      <c r="Q963" s="27"/>
      <c r="R963" s="136"/>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row>
    <row r="964" spans="1:44" ht="15.75" customHeight="1">
      <c r="A964" s="27"/>
      <c r="B964" s="27"/>
      <c r="C964" s="135"/>
      <c r="D964" s="27"/>
      <c r="E964" s="27"/>
      <c r="F964" s="135"/>
      <c r="G964" s="27"/>
      <c r="H964" s="136"/>
      <c r="I964" s="136"/>
      <c r="J964" s="136"/>
      <c r="K964" s="136"/>
      <c r="L964" s="136"/>
      <c r="M964" s="136"/>
      <c r="N964" s="136"/>
      <c r="O964" s="136"/>
      <c r="P964" s="136"/>
      <c r="Q964" s="27"/>
      <c r="R964" s="136"/>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row>
    <row r="965" spans="1:44" ht="15.75" customHeight="1">
      <c r="A965" s="27"/>
      <c r="B965" s="27"/>
      <c r="C965" s="135"/>
      <c r="D965" s="27"/>
      <c r="E965" s="27"/>
      <c r="F965" s="135"/>
      <c r="G965" s="27"/>
      <c r="H965" s="136"/>
      <c r="I965" s="136"/>
      <c r="J965" s="136"/>
      <c r="K965" s="136"/>
      <c r="L965" s="136"/>
      <c r="M965" s="136"/>
      <c r="N965" s="136"/>
      <c r="O965" s="136"/>
      <c r="P965" s="136"/>
      <c r="Q965" s="27"/>
      <c r="R965" s="136"/>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row>
    <row r="966" spans="1:44" ht="15.75" customHeight="1">
      <c r="A966" s="27"/>
      <c r="B966" s="27"/>
      <c r="C966" s="135"/>
      <c r="D966" s="27"/>
      <c r="E966" s="27"/>
      <c r="F966" s="135"/>
      <c r="G966" s="27"/>
      <c r="H966" s="136"/>
      <c r="I966" s="136"/>
      <c r="J966" s="136"/>
      <c r="K966" s="136"/>
      <c r="L966" s="136"/>
      <c r="M966" s="136"/>
      <c r="N966" s="136"/>
      <c r="O966" s="136"/>
      <c r="P966" s="136"/>
      <c r="Q966" s="27"/>
      <c r="R966" s="136"/>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row>
    <row r="967" spans="1:44" ht="15.75" customHeight="1">
      <c r="A967" s="27"/>
      <c r="B967" s="27"/>
      <c r="C967" s="135"/>
      <c r="D967" s="27"/>
      <c r="E967" s="27"/>
      <c r="F967" s="135"/>
      <c r="G967" s="27"/>
      <c r="H967" s="136"/>
      <c r="I967" s="136"/>
      <c r="J967" s="136"/>
      <c r="K967" s="136"/>
      <c r="L967" s="136"/>
      <c r="M967" s="136"/>
      <c r="N967" s="136"/>
      <c r="O967" s="136"/>
      <c r="P967" s="136"/>
      <c r="Q967" s="27"/>
      <c r="R967" s="136"/>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row>
    <row r="968" spans="1:44" ht="15.75" customHeight="1">
      <c r="A968" s="27"/>
      <c r="B968" s="27"/>
      <c r="C968" s="135"/>
      <c r="D968" s="27"/>
      <c r="E968" s="27"/>
      <c r="F968" s="135"/>
      <c r="G968" s="27"/>
      <c r="H968" s="136"/>
      <c r="I968" s="136"/>
      <c r="J968" s="136"/>
      <c r="K968" s="136"/>
      <c r="L968" s="136"/>
      <c r="M968" s="136"/>
      <c r="N968" s="136"/>
      <c r="O968" s="136"/>
      <c r="P968" s="136"/>
      <c r="Q968" s="27"/>
      <c r="R968" s="136"/>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row>
    <row r="969" spans="1:44" ht="15.75" customHeight="1">
      <c r="A969" s="27"/>
      <c r="B969" s="27"/>
      <c r="C969" s="135"/>
      <c r="D969" s="27"/>
      <c r="E969" s="27"/>
      <c r="F969" s="135"/>
      <c r="G969" s="27"/>
      <c r="H969" s="136"/>
      <c r="I969" s="136"/>
      <c r="J969" s="136"/>
      <c r="K969" s="136"/>
      <c r="L969" s="136"/>
      <c r="M969" s="136"/>
      <c r="N969" s="136"/>
      <c r="O969" s="136"/>
      <c r="P969" s="136"/>
      <c r="Q969" s="27"/>
      <c r="R969" s="136"/>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row>
    <row r="970" spans="1:44" ht="15.75" customHeight="1">
      <c r="A970" s="27"/>
      <c r="B970" s="27"/>
      <c r="C970" s="135"/>
      <c r="D970" s="27"/>
      <c r="E970" s="27"/>
      <c r="F970" s="135"/>
      <c r="G970" s="27"/>
      <c r="H970" s="136"/>
      <c r="I970" s="136"/>
      <c r="J970" s="136"/>
      <c r="K970" s="136"/>
      <c r="L970" s="136"/>
      <c r="M970" s="136"/>
      <c r="N970" s="136"/>
      <c r="O970" s="136"/>
      <c r="P970" s="136"/>
      <c r="Q970" s="27"/>
      <c r="R970" s="136"/>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row>
    <row r="971" spans="1:44" ht="15.75" customHeight="1">
      <c r="A971" s="27"/>
      <c r="B971" s="27"/>
      <c r="C971" s="135"/>
      <c r="D971" s="27"/>
      <c r="E971" s="27"/>
      <c r="F971" s="135"/>
      <c r="G971" s="27"/>
      <c r="H971" s="136"/>
      <c r="I971" s="136"/>
      <c r="J971" s="136"/>
      <c r="K971" s="136"/>
      <c r="L971" s="136"/>
      <c r="M971" s="136"/>
      <c r="N971" s="136"/>
      <c r="O971" s="136"/>
      <c r="P971" s="136"/>
      <c r="Q971" s="27"/>
      <c r="R971" s="136"/>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row>
    <row r="972" spans="1:44" ht="15.75" customHeight="1">
      <c r="A972" s="27"/>
      <c r="B972" s="27"/>
      <c r="C972" s="135"/>
      <c r="D972" s="27"/>
      <c r="E972" s="27"/>
      <c r="F972" s="135"/>
      <c r="G972" s="27"/>
      <c r="H972" s="136"/>
      <c r="I972" s="136"/>
      <c r="J972" s="136"/>
      <c r="K972" s="136"/>
      <c r="L972" s="136"/>
      <c r="M972" s="136"/>
      <c r="N972" s="136"/>
      <c r="O972" s="136"/>
      <c r="P972" s="136"/>
      <c r="Q972" s="27"/>
      <c r="R972" s="136"/>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row>
    <row r="973" spans="1:44" ht="15.75" customHeight="1">
      <c r="A973" s="27"/>
      <c r="B973" s="27"/>
      <c r="C973" s="135"/>
      <c r="D973" s="27"/>
      <c r="E973" s="27"/>
      <c r="F973" s="135"/>
      <c r="G973" s="27"/>
      <c r="H973" s="136"/>
      <c r="I973" s="136"/>
      <c r="J973" s="136"/>
      <c r="K973" s="136"/>
      <c r="L973" s="136"/>
      <c r="M973" s="136"/>
      <c r="N973" s="136"/>
      <c r="O973" s="136"/>
      <c r="P973" s="136"/>
      <c r="Q973" s="27"/>
      <c r="R973" s="136"/>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row>
    <row r="974" spans="1:44" ht="15.75" customHeight="1">
      <c r="A974" s="27"/>
      <c r="B974" s="27"/>
      <c r="C974" s="135"/>
      <c r="D974" s="27"/>
      <c r="E974" s="27"/>
      <c r="F974" s="135"/>
      <c r="G974" s="27"/>
      <c r="H974" s="136"/>
      <c r="I974" s="136"/>
      <c r="J974" s="136"/>
      <c r="K974" s="136"/>
      <c r="L974" s="136"/>
      <c r="M974" s="136"/>
      <c r="N974" s="136"/>
      <c r="O974" s="136"/>
      <c r="P974" s="136"/>
      <c r="Q974" s="27"/>
      <c r="R974" s="136"/>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row>
    <row r="975" spans="1:44" ht="15.75" customHeight="1">
      <c r="A975" s="27"/>
      <c r="B975" s="27"/>
      <c r="C975" s="135"/>
      <c r="D975" s="27"/>
      <c r="E975" s="27"/>
      <c r="F975" s="135"/>
      <c r="G975" s="27"/>
      <c r="H975" s="136"/>
      <c r="I975" s="136"/>
      <c r="J975" s="136"/>
      <c r="K975" s="136"/>
      <c r="L975" s="136"/>
      <c r="M975" s="136"/>
      <c r="N975" s="136"/>
      <c r="O975" s="136"/>
      <c r="P975" s="136"/>
      <c r="Q975" s="27"/>
      <c r="R975" s="136"/>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row>
    <row r="976" spans="1:44" ht="15.75" customHeight="1">
      <c r="A976" s="27"/>
      <c r="B976" s="27"/>
      <c r="C976" s="135"/>
      <c r="D976" s="27"/>
      <c r="E976" s="27"/>
      <c r="F976" s="135"/>
      <c r="G976" s="27"/>
      <c r="H976" s="136"/>
      <c r="I976" s="136"/>
      <c r="J976" s="136"/>
      <c r="K976" s="136"/>
      <c r="L976" s="136"/>
      <c r="M976" s="136"/>
      <c r="N976" s="136"/>
      <c r="O976" s="136"/>
      <c r="P976" s="136"/>
      <c r="Q976" s="27"/>
      <c r="R976" s="136"/>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row>
    <row r="977" spans="1:44" ht="15.75" customHeight="1">
      <c r="A977" s="27"/>
      <c r="B977" s="27"/>
      <c r="C977" s="135"/>
      <c r="D977" s="27"/>
      <c r="E977" s="27"/>
      <c r="F977" s="135"/>
      <c r="G977" s="27"/>
      <c r="H977" s="136"/>
      <c r="I977" s="136"/>
      <c r="J977" s="136"/>
      <c r="K977" s="136"/>
      <c r="L977" s="136"/>
      <c r="M977" s="136"/>
      <c r="N977" s="136"/>
      <c r="O977" s="136"/>
      <c r="P977" s="136"/>
      <c r="Q977" s="27"/>
      <c r="R977" s="136"/>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row>
    <row r="978" spans="1:44" ht="15.75" customHeight="1">
      <c r="A978" s="27"/>
      <c r="B978" s="27"/>
      <c r="C978" s="135"/>
      <c r="D978" s="27"/>
      <c r="E978" s="27"/>
      <c r="F978" s="135"/>
      <c r="G978" s="27"/>
      <c r="H978" s="136"/>
      <c r="I978" s="136"/>
      <c r="J978" s="136"/>
      <c r="K978" s="136"/>
      <c r="L978" s="136"/>
      <c r="M978" s="136"/>
      <c r="N978" s="136"/>
      <c r="O978" s="136"/>
      <c r="P978" s="136"/>
      <c r="Q978" s="27"/>
      <c r="R978" s="136"/>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row>
    <row r="979" spans="1:44" ht="15.75" customHeight="1">
      <c r="A979" s="27"/>
      <c r="B979" s="27"/>
      <c r="C979" s="135"/>
      <c r="D979" s="27"/>
      <c r="E979" s="27"/>
      <c r="F979" s="135"/>
      <c r="G979" s="27"/>
      <c r="H979" s="136"/>
      <c r="I979" s="136"/>
      <c r="J979" s="136"/>
      <c r="K979" s="136"/>
      <c r="L979" s="136"/>
      <c r="M979" s="136"/>
      <c r="N979" s="136"/>
      <c r="O979" s="136"/>
      <c r="P979" s="136"/>
      <c r="Q979" s="27"/>
      <c r="R979" s="136"/>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row>
    <row r="980" spans="1:44" ht="15.75" customHeight="1">
      <c r="A980" s="27"/>
      <c r="B980" s="27"/>
      <c r="C980" s="135"/>
      <c r="D980" s="27"/>
      <c r="E980" s="27"/>
      <c r="F980" s="135"/>
      <c r="G980" s="27"/>
      <c r="H980" s="136"/>
      <c r="I980" s="136"/>
      <c r="J980" s="136"/>
      <c r="K980" s="136"/>
      <c r="L980" s="136"/>
      <c r="M980" s="136"/>
      <c r="N980" s="136"/>
      <c r="O980" s="136"/>
      <c r="P980" s="136"/>
      <c r="Q980" s="27"/>
      <c r="R980" s="136"/>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row>
    <row r="981" spans="1:44" ht="15.75" customHeight="1">
      <c r="A981" s="27"/>
      <c r="B981" s="27"/>
      <c r="C981" s="135"/>
      <c r="D981" s="27"/>
      <c r="E981" s="27"/>
      <c r="F981" s="135"/>
      <c r="G981" s="27"/>
      <c r="H981" s="136"/>
      <c r="I981" s="136"/>
      <c r="J981" s="136"/>
      <c r="K981" s="136"/>
      <c r="L981" s="136"/>
      <c r="M981" s="136"/>
      <c r="N981" s="136"/>
      <c r="O981" s="136"/>
      <c r="P981" s="136"/>
      <c r="Q981" s="27"/>
      <c r="R981" s="136"/>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row>
    <row r="982" spans="1:44" ht="15.75" customHeight="1">
      <c r="A982" s="27"/>
      <c r="B982" s="27"/>
      <c r="C982" s="135"/>
      <c r="D982" s="27"/>
      <c r="E982" s="27"/>
      <c r="F982" s="135"/>
      <c r="G982" s="27"/>
      <c r="H982" s="136"/>
      <c r="I982" s="136"/>
      <c r="J982" s="136"/>
      <c r="K982" s="136"/>
      <c r="L982" s="136"/>
      <c r="M982" s="136"/>
      <c r="N982" s="136"/>
      <c r="O982" s="136"/>
      <c r="P982" s="136"/>
      <c r="Q982" s="27"/>
      <c r="R982" s="136"/>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row>
    <row r="983" spans="1:44" ht="15.75" customHeight="1">
      <c r="A983" s="27"/>
      <c r="B983" s="27"/>
      <c r="C983" s="135"/>
      <c r="D983" s="27"/>
      <c r="E983" s="27"/>
      <c r="F983" s="135"/>
      <c r="G983" s="27"/>
      <c r="H983" s="136"/>
      <c r="I983" s="136"/>
      <c r="J983" s="136"/>
      <c r="K983" s="136"/>
      <c r="L983" s="136"/>
      <c r="M983" s="136"/>
      <c r="N983" s="136"/>
      <c r="O983" s="136"/>
      <c r="P983" s="136"/>
      <c r="Q983" s="27"/>
      <c r="R983" s="136"/>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row>
    <row r="984" spans="1:44" ht="15.75" customHeight="1">
      <c r="A984" s="27"/>
      <c r="B984" s="27"/>
      <c r="C984" s="135"/>
      <c r="D984" s="27"/>
      <c r="E984" s="27"/>
      <c r="F984" s="135"/>
      <c r="G984" s="27"/>
      <c r="H984" s="136"/>
      <c r="I984" s="136"/>
      <c r="J984" s="136"/>
      <c r="K984" s="136"/>
      <c r="L984" s="136"/>
      <c r="M984" s="136"/>
      <c r="N984" s="136"/>
      <c r="O984" s="136"/>
      <c r="P984" s="136"/>
      <c r="Q984" s="27"/>
      <c r="R984" s="136"/>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row>
    <row r="985" spans="1:44" ht="15.75" customHeight="1">
      <c r="A985" s="27"/>
      <c r="B985" s="27"/>
      <c r="C985" s="135"/>
      <c r="D985" s="27"/>
      <c r="E985" s="27"/>
      <c r="F985" s="135"/>
      <c r="G985" s="27"/>
      <c r="H985" s="136"/>
      <c r="I985" s="136"/>
      <c r="J985" s="136"/>
      <c r="K985" s="136"/>
      <c r="L985" s="136"/>
      <c r="M985" s="136"/>
      <c r="N985" s="136"/>
      <c r="O985" s="136"/>
      <c r="P985" s="136"/>
      <c r="Q985" s="27"/>
      <c r="R985" s="136"/>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row>
    <row r="986" spans="1:44" ht="15.75" customHeight="1">
      <c r="A986" s="27"/>
      <c r="B986" s="27"/>
      <c r="C986" s="135"/>
      <c r="D986" s="27"/>
      <c r="E986" s="27"/>
      <c r="F986" s="135"/>
      <c r="G986" s="27"/>
      <c r="H986" s="136"/>
      <c r="I986" s="136"/>
      <c r="J986" s="136"/>
      <c r="K986" s="136"/>
      <c r="L986" s="136"/>
      <c r="M986" s="136"/>
      <c r="N986" s="136"/>
      <c r="O986" s="136"/>
      <c r="P986" s="136"/>
      <c r="Q986" s="27"/>
      <c r="R986" s="136"/>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row>
    <row r="987" spans="1:44" ht="15.75" customHeight="1">
      <c r="A987" s="27"/>
      <c r="B987" s="27"/>
      <c r="C987" s="135"/>
      <c r="D987" s="27"/>
      <c r="E987" s="27"/>
      <c r="F987" s="135"/>
      <c r="G987" s="27"/>
      <c r="H987" s="136"/>
      <c r="I987" s="136"/>
      <c r="J987" s="136"/>
      <c r="K987" s="136"/>
      <c r="L987" s="136"/>
      <c r="M987" s="136"/>
      <c r="N987" s="136"/>
      <c r="O987" s="136"/>
      <c r="P987" s="136"/>
      <c r="Q987" s="27"/>
      <c r="R987" s="136"/>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row>
    <row r="988" spans="1:44" ht="15.75" customHeight="1">
      <c r="A988" s="27"/>
      <c r="B988" s="27"/>
      <c r="C988" s="135"/>
      <c r="D988" s="27"/>
      <c r="E988" s="27"/>
      <c r="F988" s="135"/>
      <c r="G988" s="27"/>
      <c r="H988" s="136"/>
      <c r="I988" s="136"/>
      <c r="J988" s="136"/>
      <c r="K988" s="136"/>
      <c r="L988" s="136"/>
      <c r="M988" s="136"/>
      <c r="N988" s="136"/>
      <c r="O988" s="136"/>
      <c r="P988" s="136"/>
      <c r="Q988" s="27"/>
      <c r="R988" s="136"/>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row>
    <row r="989" spans="1:44" ht="15.75" customHeight="1">
      <c r="A989" s="27"/>
      <c r="B989" s="27"/>
      <c r="C989" s="135"/>
      <c r="D989" s="27"/>
      <c r="E989" s="27"/>
      <c r="F989" s="135"/>
      <c r="G989" s="27"/>
      <c r="H989" s="136"/>
      <c r="I989" s="136"/>
      <c r="J989" s="136"/>
      <c r="K989" s="136"/>
      <c r="L989" s="136"/>
      <c r="M989" s="136"/>
      <c r="N989" s="136"/>
      <c r="O989" s="136"/>
      <c r="P989" s="136"/>
      <c r="Q989" s="27"/>
      <c r="R989" s="136"/>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row>
    <row r="990" spans="1:44" ht="15.75" customHeight="1">
      <c r="A990" s="27"/>
      <c r="B990" s="27"/>
      <c r="C990" s="135"/>
      <c r="D990" s="27"/>
      <c r="E990" s="27"/>
      <c r="F990" s="135"/>
      <c r="G990" s="27"/>
      <c r="H990" s="136"/>
      <c r="I990" s="136"/>
      <c r="J990" s="136"/>
      <c r="K990" s="136"/>
      <c r="L990" s="136"/>
      <c r="M990" s="136"/>
      <c r="N990" s="136"/>
      <c r="O990" s="136"/>
      <c r="P990" s="136"/>
      <c r="Q990" s="27"/>
      <c r="R990" s="136"/>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row>
    <row r="991" spans="1:44" ht="15.75" customHeight="1">
      <c r="A991" s="27"/>
      <c r="B991" s="27"/>
      <c r="C991" s="135"/>
      <c r="D991" s="27"/>
      <c r="E991" s="27"/>
      <c r="F991" s="135"/>
      <c r="G991" s="27"/>
      <c r="H991" s="136"/>
      <c r="I991" s="136"/>
      <c r="J991" s="136"/>
      <c r="K991" s="136"/>
      <c r="L991" s="136"/>
      <c r="M991" s="136"/>
      <c r="N991" s="136"/>
      <c r="O991" s="136"/>
      <c r="P991" s="136"/>
      <c r="Q991" s="27"/>
      <c r="R991" s="136"/>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row>
    <row r="992" spans="1:44" ht="15.75" customHeight="1">
      <c r="A992" s="27"/>
      <c r="B992" s="27"/>
      <c r="C992" s="135"/>
      <c r="D992" s="27"/>
      <c r="E992" s="27"/>
      <c r="F992" s="135"/>
      <c r="G992" s="27"/>
      <c r="H992" s="136"/>
      <c r="I992" s="136"/>
      <c r="J992" s="136"/>
      <c r="K992" s="136"/>
      <c r="L992" s="136"/>
      <c r="M992" s="136"/>
      <c r="N992" s="136"/>
      <c r="O992" s="136"/>
      <c r="P992" s="136"/>
      <c r="Q992" s="27"/>
      <c r="R992" s="136"/>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row>
    <row r="993" spans="1:44" ht="15.75" customHeight="1">
      <c r="A993" s="27"/>
      <c r="B993" s="27"/>
      <c r="C993" s="135"/>
      <c r="D993" s="27"/>
      <c r="E993" s="27"/>
      <c r="F993" s="135"/>
      <c r="G993" s="27"/>
      <c r="H993" s="136"/>
      <c r="I993" s="136"/>
      <c r="J993" s="136"/>
      <c r="K993" s="136"/>
      <c r="L993" s="136"/>
      <c r="M993" s="136"/>
      <c r="N993" s="136"/>
      <c r="O993" s="136"/>
      <c r="P993" s="136"/>
      <c r="Q993" s="27"/>
      <c r="R993" s="136"/>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row>
    <row r="994" spans="1:44" ht="15.75" customHeight="1">
      <c r="A994" s="27"/>
      <c r="B994" s="27"/>
      <c r="C994" s="135"/>
      <c r="D994" s="27"/>
      <c r="E994" s="27"/>
      <c r="F994" s="135"/>
      <c r="G994" s="27"/>
      <c r="H994" s="136"/>
      <c r="I994" s="136"/>
      <c r="J994" s="136"/>
      <c r="K994" s="136"/>
      <c r="L994" s="136"/>
      <c r="M994" s="136"/>
      <c r="N994" s="136"/>
      <c r="O994" s="136"/>
      <c r="P994" s="136"/>
      <c r="Q994" s="27"/>
      <c r="R994" s="136"/>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row>
    <row r="995" spans="1:44" ht="15.75" customHeight="1">
      <c r="A995" s="27"/>
      <c r="B995" s="27"/>
      <c r="C995" s="135"/>
      <c r="D995" s="27"/>
      <c r="E995" s="27"/>
      <c r="F995" s="135"/>
      <c r="G995" s="27"/>
      <c r="H995" s="136"/>
      <c r="I995" s="136"/>
      <c r="J995" s="136"/>
      <c r="K995" s="136"/>
      <c r="L995" s="136"/>
      <c r="M995" s="136"/>
      <c r="N995" s="136"/>
      <c r="O995" s="136"/>
      <c r="P995" s="136"/>
      <c r="Q995" s="27"/>
      <c r="R995" s="136"/>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row>
    <row r="996" spans="1:44" ht="15.75" customHeight="1">
      <c r="A996" s="27"/>
      <c r="B996" s="27"/>
      <c r="C996" s="135"/>
      <c r="D996" s="27"/>
      <c r="E996" s="27"/>
      <c r="F996" s="135"/>
      <c r="G996" s="27"/>
      <c r="H996" s="136"/>
      <c r="I996" s="136"/>
      <c r="J996" s="136"/>
      <c r="K996" s="136"/>
      <c r="L996" s="136"/>
      <c r="M996" s="136"/>
      <c r="N996" s="136"/>
      <c r="O996" s="136"/>
      <c r="P996" s="136"/>
      <c r="Q996" s="27"/>
      <c r="R996" s="136"/>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row>
    <row r="997" spans="1:44" ht="15.75" customHeight="1">
      <c r="A997" s="27"/>
      <c r="B997" s="27"/>
      <c r="C997" s="135"/>
      <c r="D997" s="27"/>
      <c r="E997" s="27"/>
      <c r="F997" s="135"/>
      <c r="G997" s="27"/>
      <c r="H997" s="136"/>
      <c r="I997" s="136"/>
      <c r="J997" s="136"/>
      <c r="K997" s="136"/>
      <c r="L997" s="136"/>
      <c r="M997" s="136"/>
      <c r="N997" s="136"/>
      <c r="O997" s="136"/>
      <c r="P997" s="136"/>
      <c r="Q997" s="27"/>
      <c r="R997" s="136"/>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row>
    <row r="998" spans="1:44" ht="15.75" customHeight="1">
      <c r="A998" s="27"/>
      <c r="B998" s="27"/>
      <c r="C998" s="135"/>
      <c r="D998" s="27"/>
      <c r="E998" s="27"/>
      <c r="F998" s="135"/>
      <c r="G998" s="27"/>
      <c r="H998" s="136"/>
      <c r="I998" s="136"/>
      <c r="J998" s="136"/>
      <c r="K998" s="136"/>
      <c r="L998" s="136"/>
      <c r="M998" s="136"/>
      <c r="N998" s="136"/>
      <c r="O998" s="136"/>
      <c r="P998" s="136"/>
      <c r="Q998" s="27"/>
      <c r="R998" s="136"/>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row>
    <row r="999" spans="1:44" ht="15.75" customHeight="1">
      <c r="A999" s="27"/>
      <c r="B999" s="27"/>
      <c r="C999" s="135"/>
      <c r="D999" s="27"/>
      <c r="E999" s="27"/>
      <c r="F999" s="135"/>
      <c r="G999" s="27"/>
      <c r="H999" s="136"/>
      <c r="I999" s="136"/>
      <c r="J999" s="136"/>
      <c r="K999" s="136"/>
      <c r="L999" s="136"/>
      <c r="M999" s="136"/>
      <c r="N999" s="136"/>
      <c r="O999" s="136"/>
      <c r="P999" s="136"/>
      <c r="Q999" s="27"/>
      <c r="R999" s="136"/>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row>
    <row r="1000" spans="1:44" ht="15.75" customHeight="1">
      <c r="A1000" s="27"/>
      <c r="B1000" s="27"/>
      <c r="C1000" s="135"/>
      <c r="D1000" s="27"/>
      <c r="E1000" s="27"/>
      <c r="F1000" s="135"/>
      <c r="G1000" s="27"/>
      <c r="H1000" s="136"/>
      <c r="I1000" s="136"/>
      <c r="J1000" s="136"/>
      <c r="K1000" s="136"/>
      <c r="L1000" s="136"/>
      <c r="M1000" s="136"/>
      <c r="N1000" s="136"/>
      <c r="O1000" s="136"/>
      <c r="P1000" s="136"/>
      <c r="Q1000" s="27"/>
      <c r="R1000" s="136"/>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row>
    <row r="1001" spans="1:44" ht="15.75" customHeight="1">
      <c r="A1001" s="27"/>
      <c r="B1001" s="27"/>
      <c r="C1001" s="135"/>
      <c r="D1001" s="27"/>
      <c r="E1001" s="27"/>
      <c r="F1001" s="135"/>
      <c r="G1001" s="27"/>
      <c r="H1001" s="136"/>
      <c r="I1001" s="136"/>
      <c r="J1001" s="136"/>
      <c r="K1001" s="136"/>
      <c r="L1001" s="136"/>
      <c r="M1001" s="136"/>
      <c r="N1001" s="136"/>
      <c r="O1001" s="136"/>
      <c r="P1001" s="136"/>
      <c r="Q1001" s="27"/>
      <c r="R1001" s="136"/>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row>
    <row r="1002" spans="1:44" ht="15.75" customHeight="1">
      <c r="A1002" s="27"/>
      <c r="B1002" s="27"/>
      <c r="C1002" s="135"/>
      <c r="D1002" s="27"/>
      <c r="E1002" s="27"/>
      <c r="F1002" s="135"/>
      <c r="G1002" s="27"/>
      <c r="H1002" s="136"/>
      <c r="I1002" s="136"/>
      <c r="J1002" s="136"/>
      <c r="K1002" s="136"/>
      <c r="L1002" s="136"/>
      <c r="M1002" s="136"/>
      <c r="N1002" s="136"/>
      <c r="O1002" s="136"/>
      <c r="P1002" s="136"/>
      <c r="Q1002" s="27"/>
      <c r="R1002" s="136"/>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row>
    <row r="1003" spans="1:44" ht="15.75" customHeight="1">
      <c r="A1003" s="27"/>
      <c r="B1003" s="27"/>
      <c r="C1003" s="135"/>
      <c r="D1003" s="27"/>
      <c r="E1003" s="27"/>
      <c r="F1003" s="135"/>
      <c r="G1003" s="27"/>
      <c r="H1003" s="136"/>
      <c r="I1003" s="136"/>
      <c r="J1003" s="136"/>
      <c r="K1003" s="136"/>
      <c r="L1003" s="136"/>
      <c r="M1003" s="136"/>
      <c r="N1003" s="136"/>
      <c r="O1003" s="136"/>
      <c r="P1003" s="136"/>
      <c r="Q1003" s="27"/>
      <c r="R1003" s="136"/>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row>
    <row r="1004" spans="1:44" ht="15.75" customHeight="1">
      <c r="A1004" s="27"/>
      <c r="B1004" s="27"/>
      <c r="C1004" s="135"/>
      <c r="D1004" s="27"/>
      <c r="E1004" s="27"/>
      <c r="F1004" s="135"/>
      <c r="G1004" s="27"/>
      <c r="H1004" s="136"/>
      <c r="I1004" s="136"/>
      <c r="J1004" s="136"/>
      <c r="K1004" s="136"/>
      <c r="L1004" s="136"/>
      <c r="M1004" s="136"/>
      <c r="N1004" s="136"/>
      <c r="O1004" s="136"/>
      <c r="P1004" s="136"/>
      <c r="Q1004" s="27"/>
      <c r="R1004" s="136"/>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row>
    <row r="1005" spans="1:44" ht="15.75" customHeight="1">
      <c r="A1005" s="27"/>
      <c r="B1005" s="27"/>
      <c r="C1005" s="135"/>
      <c r="D1005" s="27"/>
      <c r="E1005" s="27"/>
      <c r="F1005" s="135"/>
      <c r="G1005" s="27"/>
      <c r="H1005" s="136"/>
      <c r="I1005" s="136"/>
      <c r="J1005" s="136"/>
      <c r="K1005" s="136"/>
      <c r="L1005" s="136"/>
      <c r="M1005" s="136"/>
      <c r="N1005" s="136"/>
      <c r="O1005" s="136"/>
      <c r="P1005" s="136"/>
      <c r="Q1005" s="27"/>
      <c r="R1005" s="136"/>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row>
    <row r="1006" spans="1:44" ht="15.75" customHeight="1">
      <c r="A1006" s="27"/>
      <c r="B1006" s="27"/>
      <c r="C1006" s="135"/>
      <c r="D1006" s="27"/>
      <c r="E1006" s="27"/>
      <c r="F1006" s="135"/>
      <c r="G1006" s="27"/>
      <c r="H1006" s="136"/>
      <c r="I1006" s="136"/>
      <c r="J1006" s="136"/>
      <c r="K1006" s="136"/>
      <c r="L1006" s="136"/>
      <c r="M1006" s="136"/>
      <c r="N1006" s="136"/>
      <c r="O1006" s="136"/>
      <c r="P1006" s="136"/>
      <c r="Q1006" s="27"/>
      <c r="R1006" s="136"/>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row>
    <row r="1007" spans="1:44" ht="15.75" customHeight="1">
      <c r="A1007" s="27"/>
      <c r="B1007" s="27"/>
      <c r="C1007" s="135"/>
      <c r="D1007" s="27"/>
      <c r="E1007" s="27"/>
      <c r="F1007" s="135"/>
      <c r="G1007" s="27"/>
      <c r="H1007" s="136"/>
      <c r="I1007" s="136"/>
      <c r="J1007" s="136"/>
      <c r="K1007" s="136"/>
      <c r="L1007" s="136"/>
      <c r="M1007" s="136"/>
      <c r="N1007" s="136"/>
      <c r="O1007" s="136"/>
      <c r="P1007" s="136"/>
      <c r="Q1007" s="27"/>
      <c r="R1007" s="136"/>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row>
    <row r="1008" spans="1:44" ht="15.75" customHeight="1">
      <c r="A1008" s="27"/>
      <c r="B1008" s="27"/>
      <c r="C1008" s="135"/>
      <c r="D1008" s="27"/>
      <c r="E1008" s="27"/>
      <c r="F1008" s="135"/>
      <c r="G1008" s="27"/>
      <c r="H1008" s="136"/>
      <c r="I1008" s="136"/>
      <c r="J1008" s="136"/>
      <c r="K1008" s="136"/>
      <c r="L1008" s="136"/>
      <c r="M1008" s="136"/>
      <c r="N1008" s="136"/>
      <c r="O1008" s="136"/>
      <c r="P1008" s="136"/>
      <c r="Q1008" s="27"/>
      <c r="R1008" s="136"/>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row>
    <row r="1009" spans="1:44" ht="15.75" customHeight="1">
      <c r="A1009" s="27"/>
      <c r="B1009" s="27"/>
      <c r="C1009" s="135"/>
      <c r="D1009" s="27"/>
      <c r="E1009" s="27"/>
      <c r="F1009" s="135"/>
      <c r="G1009" s="27"/>
      <c r="H1009" s="136"/>
      <c r="I1009" s="136"/>
      <c r="J1009" s="136"/>
      <c r="K1009" s="136"/>
      <c r="L1009" s="136"/>
      <c r="M1009" s="136"/>
      <c r="N1009" s="136"/>
      <c r="O1009" s="136"/>
      <c r="P1009" s="136"/>
      <c r="Q1009" s="27"/>
      <c r="R1009" s="136"/>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row>
    <row r="1010" spans="1:44" ht="15.75" customHeight="1">
      <c r="A1010" s="27"/>
      <c r="B1010" s="27"/>
      <c r="C1010" s="135"/>
      <c r="D1010" s="27"/>
      <c r="E1010" s="27"/>
      <c r="F1010" s="135"/>
      <c r="G1010" s="27"/>
      <c r="H1010" s="136"/>
      <c r="I1010" s="136"/>
      <c r="J1010" s="136"/>
      <c r="K1010" s="136"/>
      <c r="L1010" s="136"/>
      <c r="M1010" s="136"/>
      <c r="N1010" s="136"/>
      <c r="O1010" s="136"/>
      <c r="P1010" s="136"/>
      <c r="Q1010" s="27"/>
      <c r="R1010" s="136"/>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row>
    <row r="1011" spans="1:44" ht="15.75" customHeight="1">
      <c r="A1011" s="27"/>
      <c r="B1011" s="27"/>
      <c r="C1011" s="135"/>
      <c r="D1011" s="27"/>
      <c r="E1011" s="27"/>
      <c r="F1011" s="135"/>
      <c r="G1011" s="27"/>
      <c r="H1011" s="136"/>
      <c r="I1011" s="136"/>
      <c r="J1011" s="136"/>
      <c r="K1011" s="136"/>
      <c r="L1011" s="136"/>
      <c r="M1011" s="136"/>
      <c r="N1011" s="136"/>
      <c r="O1011" s="136"/>
      <c r="P1011" s="136"/>
      <c r="Q1011" s="27"/>
      <c r="R1011" s="136"/>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row>
    <row r="1012" spans="1:44" ht="15.75" customHeight="1">
      <c r="A1012" s="27"/>
      <c r="B1012" s="27"/>
      <c r="C1012" s="135"/>
      <c r="D1012" s="27"/>
      <c r="E1012" s="27"/>
      <c r="F1012" s="135"/>
      <c r="G1012" s="27"/>
      <c r="H1012" s="136"/>
      <c r="I1012" s="136"/>
      <c r="J1012" s="136"/>
      <c r="K1012" s="136"/>
      <c r="L1012" s="136"/>
      <c r="M1012" s="136"/>
      <c r="N1012" s="136"/>
      <c r="O1012" s="136"/>
      <c r="P1012" s="136"/>
      <c r="Q1012" s="27"/>
      <c r="R1012" s="136"/>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row>
    <row r="1013" spans="1:44" ht="15.75" customHeight="1">
      <c r="A1013" s="27"/>
      <c r="B1013" s="27"/>
      <c r="C1013" s="135"/>
      <c r="D1013" s="27"/>
      <c r="E1013" s="27"/>
      <c r="F1013" s="135"/>
      <c r="G1013" s="27"/>
      <c r="H1013" s="136"/>
      <c r="I1013" s="136"/>
      <c r="J1013" s="136"/>
      <c r="K1013" s="136"/>
      <c r="L1013" s="136"/>
      <c r="M1013" s="136"/>
      <c r="N1013" s="136"/>
      <c r="O1013" s="136"/>
      <c r="P1013" s="136"/>
      <c r="Q1013" s="27"/>
      <c r="R1013" s="136"/>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row>
    <row r="1014" spans="1:44" ht="15.75" customHeight="1">
      <c r="A1014" s="27"/>
      <c r="B1014" s="27"/>
      <c r="C1014" s="135"/>
      <c r="D1014" s="27"/>
      <c r="E1014" s="27"/>
      <c r="F1014" s="135"/>
      <c r="G1014" s="27"/>
      <c r="H1014" s="136"/>
      <c r="I1014" s="136"/>
      <c r="J1014" s="136"/>
      <c r="K1014" s="136"/>
      <c r="L1014" s="136"/>
      <c r="M1014" s="136"/>
      <c r="N1014" s="136"/>
      <c r="O1014" s="136"/>
      <c r="P1014" s="136"/>
      <c r="Q1014" s="27"/>
      <c r="R1014" s="136"/>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row>
    <row r="1015" spans="1:44" ht="15.75" customHeight="1">
      <c r="A1015" s="27"/>
      <c r="B1015" s="27"/>
      <c r="C1015" s="135"/>
      <c r="D1015" s="27"/>
      <c r="E1015" s="27"/>
      <c r="F1015" s="135"/>
      <c r="G1015" s="27"/>
      <c r="H1015" s="136"/>
      <c r="I1015" s="136"/>
      <c r="J1015" s="136"/>
      <c r="K1015" s="136"/>
      <c r="L1015" s="136"/>
      <c r="M1015" s="136"/>
      <c r="N1015" s="136"/>
      <c r="O1015" s="136"/>
      <c r="P1015" s="136"/>
      <c r="Q1015" s="27"/>
      <c r="R1015" s="136"/>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row>
  </sheetData>
  <mergeCells count="19">
    <mergeCell ref="B49:H50"/>
    <mergeCell ref="B51:M51"/>
    <mergeCell ref="B11:B13"/>
    <mergeCell ref="C11:F12"/>
    <mergeCell ref="G11:J12"/>
    <mergeCell ref="K11:Q12"/>
    <mergeCell ref="H33:L34"/>
    <mergeCell ref="H35:I35"/>
    <mergeCell ref="H36:I36"/>
    <mergeCell ref="B8:Q8"/>
    <mergeCell ref="B9:Q9"/>
    <mergeCell ref="G35:G36"/>
    <mergeCell ref="B42:H43"/>
    <mergeCell ref="B44:M44"/>
    <mergeCell ref="B2:Q3"/>
    <mergeCell ref="B4:Q4"/>
    <mergeCell ref="B5:Q5"/>
    <mergeCell ref="B6:Q6"/>
    <mergeCell ref="B7:Q7"/>
  </mergeCells>
  <conditionalFormatting sqref="Q27:Q30">
    <cfRule type="cellIs" dxfId="17" priority="1" operator="equal">
      <formula>"NÃO REALIZADO"</formula>
    </cfRule>
  </conditionalFormatting>
  <conditionalFormatting sqref="Q27:Q30">
    <cfRule type="cellIs" dxfId="16" priority="2" operator="equal">
      <formula>"EM ELABORAÇÃO"</formula>
    </cfRule>
  </conditionalFormatting>
  <conditionalFormatting sqref="Q27:Q30">
    <cfRule type="containsText" dxfId="15" priority="3" operator="containsText" text="&quot;REALIZADO&quot;">
      <formula>NOT(ISERROR(SEARCH(("""REALIZADO"""),(Q27))))</formula>
    </cfRule>
  </conditionalFormatting>
  <conditionalFormatting sqref="Q31">
    <cfRule type="cellIs" dxfId="14" priority="4" operator="equal">
      <formula>"NÃO REALIZADO"</formula>
    </cfRule>
  </conditionalFormatting>
  <conditionalFormatting sqref="Q31">
    <cfRule type="cellIs" dxfId="13" priority="5" operator="equal">
      <formula>"EM ELABORAÇÃO"</formula>
    </cfRule>
  </conditionalFormatting>
  <conditionalFormatting sqref="Q31">
    <cfRule type="containsText" dxfId="12" priority="6" operator="containsText" text="&quot;REALIZADO&quot;">
      <formula>NOT(ISERROR(SEARCH(("""REALIZADO"""),(Q31))))</formula>
    </cfRule>
  </conditionalFormatting>
  <dataValidations count="5">
    <dataValidation type="list" allowBlank="1" showInputMessage="1" showErrorMessage="1" prompt=" - " sqref="K14:K31 N14:N31" xr:uid="{00000000-0002-0000-0500-000000000000}">
      <formula1>$W$10:$W$13</formula1>
    </dataValidation>
    <dataValidation type="list" allowBlank="1" showInputMessage="1" showErrorMessage="1" prompt=" - " sqref="G14:H31" xr:uid="{00000000-0002-0000-0500-000001000000}">
      <formula1>$R$10:$R$27</formula1>
    </dataValidation>
    <dataValidation type="list" allowBlank="1" showInputMessage="1" showErrorMessage="1" prompt=" - " sqref="Q14:Q31" xr:uid="{00000000-0002-0000-0500-000002000000}">
      <formula1>$X$10:$X$12</formula1>
    </dataValidation>
    <dataValidation type="list" allowBlank="1" showInputMessage="1" showErrorMessage="1" prompt=" - " sqref="M14:M31 P14:P31" xr:uid="{00000000-0002-0000-0500-000003000000}">
      <formula1>$S$10:$S$11</formula1>
    </dataValidation>
    <dataValidation type="list" allowBlank="1" showInputMessage="1" showErrorMessage="1" prompt=" - " sqref="F14:F31" xr:uid="{00000000-0002-0000-0500-000004000000}">
      <formula1>$U$10:$U$27</formula1>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77"/>
  <sheetViews>
    <sheetView workbookViewId="0"/>
  </sheetViews>
  <sheetFormatPr defaultColWidth="14.42578125" defaultRowHeight="15" customHeight="1"/>
  <cols>
    <col min="1" max="1" width="11.7109375" customWidth="1"/>
    <col min="2" max="2" width="81.28515625" customWidth="1"/>
    <col min="3" max="3" width="73.5703125" customWidth="1"/>
    <col min="4" max="4" width="36.140625" customWidth="1"/>
    <col min="5" max="5" width="35.5703125" customWidth="1"/>
    <col min="6" max="6" width="43.7109375" customWidth="1"/>
    <col min="7" max="7" width="53.7109375" customWidth="1"/>
    <col min="8" max="8" width="2.5703125" hidden="1" customWidth="1"/>
    <col min="9" max="9" width="29.7109375" customWidth="1"/>
    <col min="10" max="10" width="33.7109375" customWidth="1"/>
    <col min="11" max="11" width="21" customWidth="1"/>
    <col min="12" max="12" width="21.5703125" customWidth="1"/>
    <col min="13" max="14" width="8.85546875" customWidth="1"/>
    <col min="15" max="29" width="8" customWidth="1"/>
  </cols>
  <sheetData>
    <row r="1" spans="1:29">
      <c r="A1" s="32"/>
      <c r="B1" s="32"/>
      <c r="C1" s="32"/>
      <c r="D1" s="32"/>
      <c r="E1" s="32"/>
      <c r="F1" s="32"/>
      <c r="G1" s="34"/>
      <c r="H1" s="34"/>
      <c r="I1" s="34"/>
      <c r="J1" s="34"/>
      <c r="K1" s="32"/>
      <c r="L1" s="32"/>
      <c r="M1" s="32"/>
      <c r="N1" s="32"/>
      <c r="O1" s="32"/>
      <c r="P1" s="32"/>
      <c r="Q1" s="32"/>
      <c r="R1" s="32"/>
      <c r="S1" s="32"/>
      <c r="T1" s="32"/>
      <c r="U1" s="32"/>
      <c r="V1" s="32"/>
      <c r="W1" s="32"/>
      <c r="X1" s="32"/>
      <c r="Y1" s="32"/>
      <c r="Z1" s="32"/>
      <c r="AA1" s="190"/>
      <c r="AB1" s="190"/>
      <c r="AC1" s="190"/>
    </row>
    <row r="2" spans="1:29">
      <c r="A2" s="32"/>
      <c r="B2" s="370" t="s">
        <v>56</v>
      </c>
      <c r="C2" s="326"/>
      <c r="D2" s="326"/>
      <c r="E2" s="326"/>
      <c r="F2" s="326"/>
      <c r="G2" s="319"/>
      <c r="H2" s="34"/>
      <c r="I2" s="34"/>
      <c r="J2" s="34"/>
      <c r="K2" s="32"/>
      <c r="L2" s="32"/>
      <c r="M2" s="32"/>
      <c r="N2" s="32"/>
      <c r="O2" s="32"/>
      <c r="P2" s="32"/>
      <c r="Q2" s="32"/>
      <c r="R2" s="32"/>
      <c r="S2" s="32"/>
      <c r="T2" s="32"/>
      <c r="U2" s="32"/>
      <c r="V2" s="32"/>
      <c r="W2" s="32"/>
      <c r="X2" s="32"/>
      <c r="Y2" s="32"/>
      <c r="Z2" s="32"/>
      <c r="AA2" s="190"/>
      <c r="AB2" s="190"/>
      <c r="AC2" s="190"/>
    </row>
    <row r="3" spans="1:29" ht="40.5" customHeight="1">
      <c r="A3" s="32"/>
      <c r="B3" s="320"/>
      <c r="C3" s="330"/>
      <c r="D3" s="330"/>
      <c r="E3" s="330"/>
      <c r="F3" s="330"/>
      <c r="G3" s="321"/>
      <c r="H3" s="34"/>
      <c r="I3" s="34"/>
      <c r="J3" s="34"/>
      <c r="K3" s="32"/>
      <c r="L3" s="32"/>
      <c r="M3" s="32"/>
      <c r="N3" s="32"/>
      <c r="O3" s="32"/>
      <c r="P3" s="32"/>
      <c r="Q3" s="32"/>
      <c r="R3" s="32"/>
      <c r="S3" s="32"/>
      <c r="T3" s="32"/>
      <c r="U3" s="32"/>
      <c r="V3" s="32"/>
      <c r="W3" s="32"/>
      <c r="X3" s="32"/>
      <c r="Y3" s="32"/>
      <c r="Z3" s="32"/>
      <c r="AA3" s="190"/>
      <c r="AB3" s="190"/>
      <c r="AC3" s="190"/>
    </row>
    <row r="4" spans="1:29" ht="27" customHeight="1">
      <c r="A4" s="32"/>
      <c r="B4" s="371" t="s">
        <v>57</v>
      </c>
      <c r="C4" s="326"/>
      <c r="D4" s="326"/>
      <c r="E4" s="326"/>
      <c r="F4" s="326"/>
      <c r="G4" s="319"/>
      <c r="H4" s="34"/>
      <c r="I4" s="34"/>
      <c r="J4" s="34"/>
      <c r="K4" s="32"/>
      <c r="L4" s="32"/>
      <c r="M4" s="32"/>
      <c r="N4" s="32"/>
      <c r="O4" s="32"/>
      <c r="P4" s="32"/>
      <c r="Q4" s="32"/>
      <c r="R4" s="32"/>
      <c r="S4" s="32"/>
      <c r="T4" s="32"/>
      <c r="U4" s="32"/>
      <c r="V4" s="32"/>
      <c r="W4" s="32"/>
      <c r="X4" s="32"/>
      <c r="Y4" s="32"/>
      <c r="Z4" s="32"/>
      <c r="AA4" s="190"/>
      <c r="AB4" s="190"/>
      <c r="AC4" s="190"/>
    </row>
    <row r="5" spans="1:29" ht="34.5" customHeight="1">
      <c r="A5" s="32"/>
      <c r="B5" s="320"/>
      <c r="C5" s="330"/>
      <c r="D5" s="330"/>
      <c r="E5" s="330"/>
      <c r="F5" s="330"/>
      <c r="G5" s="321"/>
      <c r="H5" s="34"/>
      <c r="I5" s="34"/>
      <c r="J5" s="34"/>
      <c r="K5" s="32"/>
      <c r="L5" s="32"/>
      <c r="M5" s="32"/>
      <c r="N5" s="32"/>
      <c r="O5" s="32"/>
      <c r="P5" s="32"/>
      <c r="Q5" s="32"/>
      <c r="R5" s="32"/>
      <c r="S5" s="32"/>
      <c r="T5" s="32"/>
      <c r="U5" s="32"/>
      <c r="V5" s="32"/>
      <c r="W5" s="32"/>
      <c r="X5" s="32"/>
      <c r="Y5" s="32"/>
      <c r="Z5" s="32"/>
      <c r="AA5" s="190"/>
      <c r="AB5" s="190"/>
      <c r="AC5" s="190"/>
    </row>
    <row r="6" spans="1:29" ht="18" customHeight="1">
      <c r="A6" s="32"/>
      <c r="B6" s="36"/>
      <c r="C6" s="36"/>
      <c r="D6" s="36"/>
      <c r="E6" s="36"/>
      <c r="F6" s="36"/>
      <c r="G6" s="36"/>
      <c r="H6" s="34"/>
      <c r="I6" s="34"/>
      <c r="J6" s="34"/>
      <c r="K6" s="32"/>
      <c r="L6" s="32"/>
      <c r="M6" s="32"/>
      <c r="N6" s="32"/>
      <c r="O6" s="32"/>
      <c r="P6" s="32"/>
      <c r="Q6" s="32"/>
      <c r="R6" s="32"/>
      <c r="S6" s="32"/>
      <c r="T6" s="32"/>
      <c r="U6" s="32"/>
      <c r="V6" s="32"/>
      <c r="W6" s="32"/>
      <c r="X6" s="32"/>
      <c r="Y6" s="32"/>
      <c r="Z6" s="32"/>
      <c r="AA6" s="190"/>
      <c r="AB6" s="190"/>
      <c r="AC6" s="190"/>
    </row>
    <row r="7" spans="1:29" ht="73.5" customHeight="1">
      <c r="A7" s="32"/>
      <c r="B7" s="372" t="s">
        <v>50</v>
      </c>
      <c r="C7" s="332"/>
      <c r="D7" s="332"/>
      <c r="E7" s="332"/>
      <c r="F7" s="332"/>
      <c r="G7" s="306"/>
      <c r="H7" s="34"/>
      <c r="I7" s="34"/>
      <c r="J7" s="34"/>
      <c r="K7" s="32"/>
      <c r="L7" s="32"/>
      <c r="M7" s="37" t="s">
        <v>58</v>
      </c>
      <c r="N7" s="32" t="s">
        <v>59</v>
      </c>
      <c r="O7" s="32"/>
      <c r="P7" s="32"/>
      <c r="Q7" s="32"/>
      <c r="R7" s="32"/>
      <c r="S7" s="32"/>
      <c r="T7" s="32"/>
      <c r="U7" s="32"/>
      <c r="V7" s="32"/>
      <c r="W7" s="32"/>
      <c r="X7" s="32"/>
      <c r="Y7" s="32"/>
      <c r="Z7" s="32"/>
      <c r="AA7" s="190"/>
      <c r="AB7" s="190"/>
      <c r="AC7" s="190"/>
    </row>
    <row r="8" spans="1:29" ht="91.5" customHeight="1">
      <c r="A8" s="32"/>
      <c r="B8" s="372" t="s">
        <v>690</v>
      </c>
      <c r="C8" s="332"/>
      <c r="D8" s="306"/>
      <c r="E8" s="336"/>
      <c r="F8" s="332"/>
      <c r="G8" s="306"/>
      <c r="H8" s="34"/>
      <c r="I8" s="34"/>
      <c r="J8" s="34"/>
      <c r="K8" s="32"/>
      <c r="L8" s="32"/>
      <c r="M8" s="37" t="s">
        <v>61</v>
      </c>
      <c r="N8" s="32" t="s">
        <v>62</v>
      </c>
      <c r="O8" s="32"/>
      <c r="P8" s="32"/>
      <c r="Q8" s="32"/>
      <c r="R8" s="32"/>
      <c r="S8" s="32"/>
      <c r="T8" s="32"/>
      <c r="U8" s="32"/>
      <c r="V8" s="32"/>
      <c r="W8" s="32"/>
      <c r="X8" s="32"/>
      <c r="Y8" s="32"/>
      <c r="Z8" s="32"/>
      <c r="AA8" s="190"/>
      <c r="AB8" s="190"/>
      <c r="AC8" s="190"/>
    </row>
    <row r="9" spans="1:29">
      <c r="A9" s="32"/>
      <c r="B9" s="32"/>
      <c r="C9" s="32"/>
      <c r="D9" s="32"/>
      <c r="E9" s="32"/>
      <c r="F9" s="32"/>
      <c r="G9" s="34"/>
      <c r="H9" s="34"/>
      <c r="I9" s="34"/>
      <c r="J9" s="34"/>
      <c r="K9" s="32"/>
      <c r="L9" s="32"/>
      <c r="M9" s="32"/>
      <c r="N9" s="32" t="s">
        <v>63</v>
      </c>
      <c r="O9" s="32"/>
      <c r="P9" s="32"/>
      <c r="Q9" s="32"/>
      <c r="R9" s="32"/>
      <c r="S9" s="32"/>
      <c r="T9" s="32"/>
      <c r="U9" s="32"/>
      <c r="V9" s="32"/>
      <c r="W9" s="32"/>
      <c r="X9" s="32"/>
      <c r="Y9" s="32"/>
      <c r="Z9" s="32"/>
      <c r="AA9" s="190"/>
      <c r="AB9" s="190"/>
      <c r="AC9" s="190"/>
    </row>
    <row r="10" spans="1:29" ht="28.5" customHeight="1">
      <c r="A10" s="32"/>
      <c r="B10" s="32"/>
      <c r="C10" s="38"/>
      <c r="D10" s="38"/>
      <c r="E10" s="38"/>
      <c r="F10" s="32"/>
      <c r="G10" s="34"/>
      <c r="H10" s="34"/>
      <c r="I10" s="34"/>
      <c r="J10" s="34"/>
      <c r="K10" s="32"/>
      <c r="L10" s="32"/>
      <c r="M10" s="32"/>
      <c r="N10" s="32" t="s">
        <v>64</v>
      </c>
      <c r="O10" s="32"/>
      <c r="P10" s="32"/>
      <c r="Q10" s="32"/>
      <c r="R10" s="32"/>
      <c r="S10" s="32"/>
      <c r="T10" s="32"/>
      <c r="U10" s="32"/>
      <c r="V10" s="32"/>
      <c r="W10" s="32"/>
      <c r="X10" s="32"/>
      <c r="Y10" s="32"/>
      <c r="Z10" s="32"/>
      <c r="AA10" s="190"/>
      <c r="AB10" s="190"/>
      <c r="AC10" s="190"/>
    </row>
    <row r="11" spans="1:29" ht="78.75" customHeight="1">
      <c r="A11" s="39"/>
      <c r="B11" s="40" t="s">
        <v>65</v>
      </c>
      <c r="C11" s="40" t="s">
        <v>66</v>
      </c>
      <c r="D11" s="40" t="s">
        <v>67</v>
      </c>
      <c r="E11" s="40" t="s">
        <v>68</v>
      </c>
      <c r="F11" s="41" t="s">
        <v>69</v>
      </c>
      <c r="G11" s="40" t="s">
        <v>70</v>
      </c>
      <c r="H11" s="39"/>
      <c r="I11" s="39"/>
      <c r="J11" s="39"/>
      <c r="K11" s="39"/>
      <c r="L11" s="39"/>
      <c r="M11" s="39"/>
      <c r="N11" s="39" t="s">
        <v>71</v>
      </c>
      <c r="O11" s="39"/>
      <c r="P11" s="39"/>
      <c r="Q11" s="39"/>
      <c r="R11" s="39"/>
      <c r="S11" s="39"/>
      <c r="T11" s="39"/>
      <c r="U11" s="39"/>
      <c r="V11" s="39"/>
      <c r="W11" s="39"/>
      <c r="X11" s="39"/>
      <c r="Y11" s="42"/>
      <c r="Z11" s="42"/>
      <c r="AA11" s="42"/>
      <c r="AB11" s="42"/>
      <c r="AC11" s="42"/>
    </row>
    <row r="12" spans="1:29" ht="78" customHeight="1">
      <c r="A12" s="229">
        <v>1</v>
      </c>
      <c r="B12" s="44" t="s">
        <v>691</v>
      </c>
      <c r="C12" s="55">
        <v>45413</v>
      </c>
      <c r="D12" s="45" t="s">
        <v>74</v>
      </c>
      <c r="E12" s="45" t="s">
        <v>615</v>
      </c>
      <c r="F12" s="45" t="s">
        <v>76</v>
      </c>
      <c r="G12" s="45" t="s">
        <v>692</v>
      </c>
      <c r="H12" s="34"/>
      <c r="I12" s="34"/>
      <c r="J12" s="34"/>
      <c r="K12" s="34"/>
      <c r="L12" s="34"/>
      <c r="M12" s="34"/>
      <c r="N12" s="34" t="s">
        <v>693</v>
      </c>
      <c r="O12" s="34"/>
      <c r="P12" s="34"/>
      <c r="Q12" s="34"/>
      <c r="R12" s="34"/>
      <c r="S12" s="34"/>
      <c r="T12" s="34"/>
      <c r="U12" s="34"/>
      <c r="V12" s="34"/>
      <c r="W12" s="34"/>
      <c r="X12" s="34"/>
      <c r="Y12" s="42"/>
      <c r="Z12" s="42"/>
      <c r="AA12" s="42"/>
      <c r="AB12" s="42"/>
      <c r="AC12" s="42"/>
    </row>
    <row r="13" spans="1:29" ht="57" customHeight="1">
      <c r="A13" s="229">
        <v>2</v>
      </c>
      <c r="B13" s="44" t="s">
        <v>694</v>
      </c>
      <c r="C13" s="55">
        <v>45413</v>
      </c>
      <c r="D13" s="45" t="s">
        <v>74</v>
      </c>
      <c r="E13" s="45" t="s">
        <v>628</v>
      </c>
      <c r="F13" s="45" t="s">
        <v>76</v>
      </c>
      <c r="G13" s="45" t="s">
        <v>695</v>
      </c>
      <c r="H13" s="34"/>
      <c r="I13" s="34"/>
      <c r="J13" s="34"/>
      <c r="K13" s="34"/>
      <c r="L13" s="34"/>
      <c r="M13" s="34"/>
      <c r="N13" s="34" t="s">
        <v>696</v>
      </c>
      <c r="O13" s="34"/>
      <c r="P13" s="34"/>
      <c r="Q13" s="34"/>
      <c r="R13" s="34"/>
      <c r="S13" s="34"/>
      <c r="T13" s="34"/>
      <c r="U13" s="34"/>
      <c r="V13" s="34"/>
      <c r="W13" s="34"/>
      <c r="X13" s="34"/>
      <c r="Y13" s="42"/>
      <c r="Z13" s="42"/>
      <c r="AA13" s="42"/>
      <c r="AB13" s="42"/>
      <c r="AC13" s="42"/>
    </row>
    <row r="14" spans="1:29" ht="57" customHeight="1">
      <c r="A14" s="229">
        <v>3</v>
      </c>
      <c r="B14" s="44" t="s">
        <v>697</v>
      </c>
      <c r="C14" s="55">
        <v>44531</v>
      </c>
      <c r="D14" s="45" t="s">
        <v>74</v>
      </c>
      <c r="E14" s="45" t="s">
        <v>75</v>
      </c>
      <c r="F14" s="45" t="s">
        <v>76</v>
      </c>
      <c r="G14" s="45"/>
      <c r="H14" s="34"/>
      <c r="I14" s="34"/>
      <c r="J14" s="34"/>
      <c r="K14" s="34"/>
      <c r="L14" s="34"/>
      <c r="M14" s="34"/>
      <c r="N14" s="34" t="s">
        <v>696</v>
      </c>
      <c r="O14" s="34"/>
      <c r="P14" s="34"/>
      <c r="Q14" s="34"/>
      <c r="R14" s="34"/>
      <c r="S14" s="34"/>
      <c r="T14" s="34"/>
      <c r="U14" s="34"/>
      <c r="V14" s="34"/>
      <c r="W14" s="34"/>
      <c r="X14" s="34"/>
      <c r="Y14" s="42"/>
      <c r="Z14" s="42"/>
      <c r="AA14" s="42"/>
      <c r="AB14" s="42"/>
      <c r="AC14" s="42"/>
    </row>
    <row r="15" spans="1:29" ht="102" customHeight="1">
      <c r="A15" s="43">
        <v>4</v>
      </c>
      <c r="B15" s="44" t="s">
        <v>698</v>
      </c>
      <c r="C15" s="55">
        <v>45413</v>
      </c>
      <c r="D15" s="45" t="s">
        <v>74</v>
      </c>
      <c r="E15" s="45" t="s">
        <v>75</v>
      </c>
      <c r="F15" s="45" t="s">
        <v>76</v>
      </c>
      <c r="G15" s="45"/>
      <c r="H15" s="34"/>
      <c r="I15" s="34"/>
      <c r="J15" s="34"/>
      <c r="K15" s="34"/>
      <c r="L15" s="34"/>
      <c r="M15" s="34"/>
      <c r="N15" s="34" t="s">
        <v>696</v>
      </c>
      <c r="O15" s="34"/>
      <c r="P15" s="34"/>
      <c r="Q15" s="34"/>
      <c r="R15" s="34"/>
      <c r="S15" s="34"/>
      <c r="T15" s="34"/>
      <c r="U15" s="34"/>
      <c r="V15" s="34"/>
      <c r="W15" s="34"/>
      <c r="X15" s="34"/>
      <c r="Y15" s="42"/>
      <c r="Z15" s="42"/>
      <c r="AA15" s="42"/>
      <c r="AB15" s="42"/>
      <c r="AC15" s="42"/>
    </row>
    <row r="16" spans="1:29" ht="57" customHeight="1">
      <c r="A16" s="43">
        <v>5</v>
      </c>
      <c r="B16" s="44" t="s">
        <v>699</v>
      </c>
      <c r="C16" s="55">
        <v>44531</v>
      </c>
      <c r="D16" s="45" t="s">
        <v>74</v>
      </c>
      <c r="E16" s="45" t="s">
        <v>75</v>
      </c>
      <c r="F16" s="45" t="s">
        <v>76</v>
      </c>
      <c r="G16" s="45" t="s">
        <v>700</v>
      </c>
      <c r="H16" s="34"/>
      <c r="I16" s="34"/>
      <c r="J16" s="34"/>
      <c r="K16" s="34"/>
      <c r="L16" s="34"/>
      <c r="M16" s="34"/>
      <c r="N16" s="34"/>
      <c r="O16" s="34"/>
      <c r="P16" s="34"/>
      <c r="Q16" s="34"/>
      <c r="R16" s="34"/>
      <c r="S16" s="34"/>
      <c r="T16" s="34"/>
      <c r="U16" s="34"/>
      <c r="V16" s="34"/>
      <c r="W16" s="34"/>
      <c r="X16" s="34"/>
      <c r="Y16" s="42"/>
      <c r="Z16" s="42"/>
      <c r="AA16" s="42"/>
      <c r="AB16" s="42"/>
      <c r="AC16" s="42"/>
    </row>
    <row r="17" spans="1:29" ht="57" customHeight="1">
      <c r="A17" s="43">
        <v>6</v>
      </c>
      <c r="B17" s="44" t="s">
        <v>701</v>
      </c>
      <c r="C17" s="55">
        <v>44531</v>
      </c>
      <c r="D17" s="45" t="s">
        <v>74</v>
      </c>
      <c r="E17" s="45" t="s">
        <v>75</v>
      </c>
      <c r="F17" s="45" t="s">
        <v>76</v>
      </c>
      <c r="G17" s="45" t="s">
        <v>702</v>
      </c>
      <c r="H17" s="34"/>
      <c r="I17" s="34"/>
      <c r="J17" s="34"/>
      <c r="K17" s="34"/>
      <c r="L17" s="34"/>
      <c r="M17" s="34"/>
      <c r="N17" s="34"/>
      <c r="O17" s="34"/>
      <c r="P17" s="34"/>
      <c r="Q17" s="34"/>
      <c r="R17" s="34"/>
      <c r="S17" s="34"/>
      <c r="T17" s="34"/>
      <c r="U17" s="34"/>
      <c r="V17" s="34"/>
      <c r="W17" s="34"/>
      <c r="X17" s="34"/>
      <c r="Y17" s="42"/>
      <c r="Z17" s="42"/>
      <c r="AA17" s="42"/>
      <c r="AB17" s="42"/>
      <c r="AC17" s="42"/>
    </row>
    <row r="18" spans="1:29" ht="139.5" customHeight="1">
      <c r="A18" s="43">
        <v>7</v>
      </c>
      <c r="B18" s="44" t="s">
        <v>703</v>
      </c>
      <c r="C18" s="55">
        <v>45413</v>
      </c>
      <c r="D18" s="45" t="s">
        <v>74</v>
      </c>
      <c r="E18" s="45" t="s">
        <v>75</v>
      </c>
      <c r="F18" s="45" t="s">
        <v>76</v>
      </c>
      <c r="G18" s="45" t="s">
        <v>704</v>
      </c>
      <c r="H18" s="34"/>
      <c r="I18" s="34"/>
      <c r="J18" s="34"/>
      <c r="K18" s="34"/>
      <c r="L18" s="34"/>
      <c r="M18" s="34"/>
      <c r="N18" s="34"/>
      <c r="O18" s="34"/>
      <c r="P18" s="34"/>
      <c r="Q18" s="34"/>
      <c r="R18" s="34"/>
      <c r="S18" s="34"/>
      <c r="T18" s="34"/>
      <c r="U18" s="34"/>
      <c r="V18" s="34"/>
      <c r="W18" s="34"/>
      <c r="X18" s="34"/>
      <c r="Y18" s="42"/>
      <c r="Z18" s="42"/>
      <c r="AA18" s="42"/>
      <c r="AB18" s="42"/>
      <c r="AC18" s="42"/>
    </row>
    <row r="19" spans="1:29" ht="132" customHeight="1">
      <c r="A19" s="43">
        <v>8</v>
      </c>
      <c r="B19" s="44" t="s">
        <v>705</v>
      </c>
      <c r="C19" s="55">
        <v>45413</v>
      </c>
      <c r="D19" s="45" t="s">
        <v>74</v>
      </c>
      <c r="E19" s="45" t="s">
        <v>75</v>
      </c>
      <c r="F19" s="45" t="s">
        <v>76</v>
      </c>
      <c r="G19" s="45" t="s">
        <v>706</v>
      </c>
      <c r="H19" s="34"/>
      <c r="I19" s="34"/>
      <c r="J19" s="34"/>
      <c r="K19" s="34"/>
      <c r="L19" s="34"/>
      <c r="M19" s="34"/>
      <c r="N19" s="34"/>
      <c r="O19" s="34"/>
      <c r="P19" s="34"/>
      <c r="Q19" s="34"/>
      <c r="R19" s="34"/>
      <c r="S19" s="34"/>
      <c r="T19" s="34"/>
      <c r="U19" s="34"/>
      <c r="V19" s="34"/>
      <c r="W19" s="34"/>
      <c r="X19" s="34"/>
      <c r="Y19" s="190"/>
      <c r="Z19" s="190"/>
      <c r="AA19" s="190"/>
      <c r="AB19" s="190"/>
      <c r="AC19" s="190"/>
    </row>
    <row r="20" spans="1:29" ht="69" customHeight="1">
      <c r="A20" s="43">
        <v>9</v>
      </c>
      <c r="B20" s="44" t="s">
        <v>707</v>
      </c>
      <c r="C20" s="55">
        <v>45413</v>
      </c>
      <c r="D20" s="230" t="s">
        <v>74</v>
      </c>
      <c r="E20" s="45" t="s">
        <v>75</v>
      </c>
      <c r="F20" s="45" t="s">
        <v>76</v>
      </c>
      <c r="G20" s="45" t="s">
        <v>708</v>
      </c>
      <c r="H20" s="231"/>
      <c r="I20" s="34"/>
      <c r="J20" s="34"/>
      <c r="K20" s="232"/>
      <c r="L20" s="232"/>
      <c r="M20" s="232"/>
      <c r="N20" s="232"/>
      <c r="O20" s="232"/>
      <c r="P20" s="232"/>
      <c r="Q20" s="232"/>
      <c r="R20" s="232"/>
      <c r="S20" s="232"/>
      <c r="T20" s="232"/>
      <c r="U20" s="232"/>
      <c r="V20" s="232"/>
      <c r="W20" s="232"/>
      <c r="X20" s="232"/>
      <c r="Y20" s="232"/>
      <c r="Z20" s="232"/>
      <c r="AA20" s="232"/>
      <c r="AB20" s="233"/>
      <c r="AC20" s="233"/>
    </row>
    <row r="21" spans="1:29" ht="93.75" customHeight="1">
      <c r="A21" s="43">
        <v>10</v>
      </c>
      <c r="B21" s="44" t="s">
        <v>709</v>
      </c>
      <c r="C21" s="55">
        <v>45413</v>
      </c>
      <c r="D21" s="45" t="s">
        <v>74</v>
      </c>
      <c r="E21" s="45" t="s">
        <v>75</v>
      </c>
      <c r="F21" s="45" t="s">
        <v>76</v>
      </c>
      <c r="G21" s="45" t="s">
        <v>710</v>
      </c>
      <c r="H21" s="34"/>
      <c r="I21" s="34"/>
      <c r="J21" s="34"/>
      <c r="K21" s="34"/>
      <c r="L21" s="34"/>
      <c r="M21" s="34"/>
      <c r="N21" s="34"/>
      <c r="O21" s="34"/>
      <c r="P21" s="34"/>
      <c r="Q21" s="34"/>
      <c r="R21" s="34"/>
      <c r="S21" s="34"/>
      <c r="T21" s="34"/>
      <c r="U21" s="34"/>
      <c r="V21" s="34"/>
      <c r="W21" s="34"/>
      <c r="X21" s="34"/>
      <c r="Y21" s="42"/>
      <c r="Z21" s="42"/>
      <c r="AA21" s="42"/>
      <c r="AB21" s="42"/>
      <c r="AC21" s="42"/>
    </row>
    <row r="22" spans="1:29" ht="28.5" customHeight="1">
      <c r="A22" s="190"/>
      <c r="B22" s="190"/>
      <c r="C22" s="104"/>
      <c r="D22" s="234"/>
      <c r="E22" s="222"/>
      <c r="F22" s="222"/>
      <c r="G22" s="222"/>
      <c r="H22" s="34"/>
      <c r="I22" s="32"/>
      <c r="J22" s="32"/>
      <c r="K22" s="32"/>
      <c r="L22" s="32"/>
      <c r="M22" s="32"/>
      <c r="N22" s="34"/>
      <c r="O22" s="32"/>
      <c r="P22" s="32"/>
      <c r="Q22" s="32"/>
      <c r="R22" s="32"/>
      <c r="S22" s="32"/>
      <c r="T22" s="32"/>
      <c r="U22" s="32"/>
      <c r="V22" s="32"/>
      <c r="W22" s="32"/>
      <c r="X22" s="32"/>
      <c r="Y22" s="42"/>
      <c r="Z22" s="42"/>
      <c r="AA22" s="42"/>
      <c r="AB22" s="42"/>
      <c r="AC22" s="42"/>
    </row>
    <row r="23" spans="1:29" ht="28.5" customHeight="1">
      <c r="A23" s="190"/>
      <c r="B23" s="190"/>
      <c r="C23" s="104"/>
      <c r="D23" s="234"/>
      <c r="E23" s="222"/>
      <c r="F23" s="222"/>
      <c r="G23" s="222"/>
      <c r="H23" s="34"/>
      <c r="I23" s="32"/>
      <c r="J23" s="32"/>
      <c r="K23" s="32"/>
      <c r="L23" s="32"/>
      <c r="M23" s="32"/>
      <c r="N23" s="34"/>
      <c r="O23" s="32"/>
      <c r="P23" s="32"/>
      <c r="Q23" s="32"/>
      <c r="R23" s="32"/>
      <c r="S23" s="32"/>
      <c r="T23" s="32"/>
      <c r="U23" s="32"/>
      <c r="V23" s="32"/>
      <c r="W23" s="32"/>
      <c r="X23" s="32"/>
      <c r="Y23" s="42"/>
      <c r="Z23" s="42"/>
      <c r="AA23" s="42"/>
      <c r="AB23" s="42"/>
      <c r="AC23" s="42"/>
    </row>
    <row r="24" spans="1:29" ht="28.5" customHeight="1">
      <c r="A24" s="190"/>
      <c r="B24" s="190"/>
      <c r="C24" s="104"/>
      <c r="D24" s="234"/>
      <c r="E24" s="222"/>
      <c r="F24" s="222"/>
      <c r="G24" s="222"/>
      <c r="H24" s="34"/>
      <c r="I24" s="32"/>
      <c r="J24" s="32"/>
      <c r="K24" s="32"/>
      <c r="L24" s="32"/>
      <c r="M24" s="32"/>
      <c r="N24" s="34"/>
      <c r="O24" s="32"/>
      <c r="P24" s="32"/>
      <c r="Q24" s="32"/>
      <c r="R24" s="32"/>
      <c r="S24" s="32"/>
      <c r="T24" s="32"/>
      <c r="U24" s="32"/>
      <c r="V24" s="32"/>
      <c r="W24" s="32"/>
      <c r="X24" s="32"/>
      <c r="Y24" s="42"/>
      <c r="Z24" s="42"/>
      <c r="AA24" s="42"/>
      <c r="AB24" s="42"/>
      <c r="AC24" s="42"/>
    </row>
    <row r="25" spans="1:29" ht="28.5" customHeight="1">
      <c r="A25" s="32"/>
      <c r="B25" s="235"/>
      <c r="C25" s="236"/>
      <c r="D25" s="77"/>
      <c r="E25" s="34"/>
      <c r="F25" s="34"/>
      <c r="G25" s="34"/>
      <c r="H25" s="34"/>
      <c r="I25" s="32"/>
      <c r="J25" s="32"/>
      <c r="K25" s="32"/>
      <c r="L25" s="32"/>
      <c r="M25" s="32"/>
      <c r="N25" s="34"/>
      <c r="O25" s="32"/>
      <c r="P25" s="32"/>
      <c r="Q25" s="32"/>
      <c r="R25" s="32"/>
      <c r="S25" s="32"/>
      <c r="T25" s="32"/>
      <c r="U25" s="32"/>
      <c r="V25" s="32"/>
      <c r="W25" s="32"/>
      <c r="X25" s="32"/>
      <c r="Y25" s="42"/>
      <c r="Z25" s="42"/>
      <c r="AA25" s="42"/>
      <c r="AB25" s="42"/>
      <c r="AC25" s="42"/>
    </row>
    <row r="26" spans="1:29" ht="28.5" customHeight="1">
      <c r="A26" s="32"/>
      <c r="B26" s="193" t="s">
        <v>227</v>
      </c>
      <c r="C26" s="71"/>
      <c r="D26" s="72"/>
      <c r="E26" s="34"/>
      <c r="F26" s="34"/>
      <c r="G26" s="34"/>
      <c r="H26" s="34"/>
      <c r="I26" s="32"/>
      <c r="J26" s="32"/>
      <c r="K26" s="32"/>
      <c r="L26" s="32"/>
      <c r="M26" s="32"/>
      <c r="N26" s="34" t="s">
        <v>634</v>
      </c>
      <c r="O26" s="32"/>
      <c r="P26" s="32"/>
      <c r="Q26" s="32"/>
      <c r="R26" s="32"/>
      <c r="S26" s="32"/>
      <c r="T26" s="32"/>
      <c r="U26" s="32"/>
      <c r="V26" s="32"/>
      <c r="W26" s="32"/>
      <c r="X26" s="32"/>
      <c r="Y26" s="42"/>
      <c r="Z26" s="42"/>
      <c r="AA26" s="42"/>
      <c r="AB26" s="42"/>
      <c r="AC26" s="42"/>
    </row>
    <row r="27" spans="1:29" ht="28.5" customHeight="1">
      <c r="A27" s="32"/>
      <c r="B27" s="194" t="s">
        <v>228</v>
      </c>
      <c r="C27" s="74"/>
      <c r="D27" s="32"/>
      <c r="E27" s="34"/>
      <c r="F27" s="34"/>
      <c r="G27" s="34"/>
      <c r="H27" s="34"/>
      <c r="I27" s="32"/>
      <c r="J27" s="32"/>
      <c r="K27" s="32"/>
      <c r="L27" s="32"/>
      <c r="M27" s="32"/>
      <c r="N27" s="34" t="s">
        <v>226</v>
      </c>
      <c r="O27" s="32"/>
      <c r="P27" s="32"/>
      <c r="Q27" s="32"/>
      <c r="R27" s="32"/>
      <c r="S27" s="32"/>
      <c r="T27" s="32"/>
      <c r="U27" s="32"/>
      <c r="V27" s="32"/>
      <c r="W27" s="32"/>
      <c r="X27" s="32"/>
      <c r="Y27" s="42"/>
      <c r="Z27" s="42"/>
      <c r="AA27" s="42"/>
      <c r="AB27" s="42"/>
      <c r="AC27" s="42"/>
    </row>
    <row r="28" spans="1:29" ht="28.5" customHeight="1">
      <c r="A28" s="32"/>
      <c r="B28" s="195" t="s">
        <v>229</v>
      </c>
      <c r="C28" s="76"/>
      <c r="D28" s="77"/>
      <c r="E28" s="34"/>
      <c r="F28" s="34"/>
      <c r="G28" s="34"/>
      <c r="H28" s="34"/>
      <c r="I28" s="32"/>
      <c r="J28" s="32"/>
      <c r="K28" s="32"/>
      <c r="L28" s="32"/>
      <c r="M28" s="32"/>
      <c r="N28" s="32"/>
      <c r="O28" s="32"/>
      <c r="P28" s="32"/>
      <c r="Q28" s="32"/>
      <c r="R28" s="32"/>
      <c r="S28" s="32"/>
      <c r="T28" s="32"/>
      <c r="U28" s="32"/>
      <c r="V28" s="32"/>
      <c r="W28" s="32"/>
      <c r="X28" s="32"/>
      <c r="Y28" s="42"/>
      <c r="Z28" s="42"/>
      <c r="AA28" s="42"/>
      <c r="AB28" s="42"/>
      <c r="AC28" s="42"/>
    </row>
    <row r="29" spans="1:29" ht="28.5" customHeight="1">
      <c r="A29" s="32"/>
      <c r="B29" s="196"/>
      <c r="C29" s="38"/>
      <c r="D29" s="77"/>
      <c r="E29" s="34"/>
      <c r="F29" s="34"/>
      <c r="G29" s="34"/>
      <c r="H29" s="34"/>
      <c r="I29" s="32"/>
      <c r="J29" s="32"/>
      <c r="K29" s="32"/>
      <c r="L29" s="32"/>
      <c r="M29" s="32"/>
      <c r="N29" s="32"/>
      <c r="O29" s="32"/>
      <c r="P29" s="32"/>
      <c r="Q29" s="32"/>
      <c r="R29" s="32"/>
      <c r="S29" s="32"/>
      <c r="T29" s="32"/>
      <c r="U29" s="32"/>
      <c r="V29" s="32"/>
      <c r="W29" s="32"/>
      <c r="X29" s="32"/>
      <c r="Y29" s="42"/>
      <c r="Z29" s="42"/>
      <c r="AA29" s="42"/>
      <c r="AB29" s="42"/>
      <c r="AC29" s="42"/>
    </row>
    <row r="30" spans="1:29" ht="28.5" customHeight="1">
      <c r="A30" s="32"/>
      <c r="B30" s="196"/>
      <c r="C30" s="38"/>
      <c r="D30" s="77"/>
      <c r="E30" s="34"/>
      <c r="F30" s="34"/>
      <c r="G30" s="34"/>
      <c r="H30" s="34"/>
      <c r="I30" s="32"/>
      <c r="J30" s="32"/>
      <c r="K30" s="32"/>
      <c r="L30" s="32"/>
      <c r="M30" s="32"/>
      <c r="N30" s="32"/>
      <c r="O30" s="32"/>
      <c r="P30" s="32"/>
      <c r="Q30" s="32"/>
      <c r="R30" s="32"/>
      <c r="S30" s="32"/>
      <c r="T30" s="32"/>
      <c r="U30" s="32"/>
      <c r="V30" s="32"/>
      <c r="W30" s="32"/>
      <c r="X30" s="32"/>
      <c r="Y30" s="42"/>
      <c r="Z30" s="42"/>
      <c r="AA30" s="42"/>
      <c r="AB30" s="42"/>
      <c r="AC30" s="42"/>
    </row>
    <row r="31" spans="1:29" ht="28.5" customHeight="1">
      <c r="A31" s="32"/>
      <c r="B31" s="196"/>
      <c r="C31" s="38"/>
      <c r="D31" s="77"/>
      <c r="E31" s="34"/>
      <c r="F31" s="34"/>
      <c r="G31" s="34"/>
      <c r="H31" s="34"/>
      <c r="I31" s="32"/>
      <c r="J31" s="32"/>
      <c r="K31" s="32"/>
      <c r="L31" s="32"/>
      <c r="M31" s="32"/>
      <c r="N31" s="32"/>
      <c r="O31" s="32"/>
      <c r="P31" s="32"/>
      <c r="Q31" s="32"/>
      <c r="R31" s="32"/>
      <c r="S31" s="32"/>
      <c r="T31" s="32"/>
      <c r="U31" s="32"/>
      <c r="V31" s="32"/>
      <c r="W31" s="32"/>
      <c r="X31" s="32"/>
      <c r="Y31" s="42"/>
      <c r="Z31" s="42"/>
      <c r="AA31" s="42"/>
      <c r="AB31" s="42"/>
      <c r="AC31" s="42"/>
    </row>
    <row r="32" spans="1:29" ht="28.5" customHeight="1">
      <c r="A32" s="32"/>
      <c r="B32" s="196"/>
      <c r="C32" s="38"/>
      <c r="D32" s="77"/>
      <c r="E32" s="34"/>
      <c r="F32" s="34"/>
      <c r="G32" s="34"/>
      <c r="H32" s="34"/>
      <c r="I32" s="32"/>
      <c r="J32" s="32"/>
      <c r="K32" s="32"/>
      <c r="L32" s="32"/>
      <c r="M32" s="32"/>
      <c r="N32" s="32"/>
      <c r="O32" s="32"/>
      <c r="P32" s="32"/>
      <c r="Q32" s="32"/>
      <c r="R32" s="32"/>
      <c r="S32" s="32"/>
      <c r="T32" s="32"/>
      <c r="U32" s="32"/>
      <c r="V32" s="32"/>
      <c r="W32" s="32"/>
      <c r="X32" s="32"/>
      <c r="Y32" s="42"/>
      <c r="Z32" s="42"/>
      <c r="AA32" s="42"/>
      <c r="AB32" s="42"/>
      <c r="AC32" s="42"/>
    </row>
    <row r="33" spans="1:29" ht="28.5" customHeight="1">
      <c r="A33" s="32"/>
      <c r="B33" s="196"/>
      <c r="C33" s="38"/>
      <c r="D33" s="77"/>
      <c r="E33" s="34"/>
      <c r="F33" s="34"/>
      <c r="G33" s="34"/>
      <c r="H33" s="34"/>
      <c r="I33" s="32"/>
      <c r="J33" s="32"/>
      <c r="K33" s="32"/>
      <c r="L33" s="32"/>
      <c r="M33" s="32"/>
      <c r="N33" s="32"/>
      <c r="O33" s="32"/>
      <c r="P33" s="32"/>
      <c r="Q33" s="32"/>
      <c r="R33" s="32"/>
      <c r="S33" s="32"/>
      <c r="T33" s="32"/>
      <c r="U33" s="32"/>
      <c r="V33" s="32"/>
      <c r="W33" s="32"/>
      <c r="X33" s="32"/>
      <c r="Y33" s="42"/>
      <c r="Z33" s="42"/>
      <c r="AA33" s="42"/>
      <c r="AB33" s="42"/>
      <c r="AC33" s="42"/>
    </row>
    <row r="34" spans="1:29" ht="28.5" customHeight="1">
      <c r="A34" s="79"/>
      <c r="B34" s="197"/>
      <c r="C34" s="81"/>
      <c r="D34" s="82"/>
      <c r="E34" s="83"/>
      <c r="F34" s="83"/>
      <c r="G34" s="83"/>
      <c r="H34" s="83"/>
      <c r="I34" s="79"/>
      <c r="J34" s="79"/>
      <c r="K34" s="79"/>
      <c r="L34" s="79"/>
      <c r="M34" s="79"/>
      <c r="N34" s="79"/>
      <c r="O34" s="79"/>
      <c r="P34" s="79"/>
      <c r="Q34" s="79"/>
      <c r="R34" s="79"/>
      <c r="S34" s="79"/>
      <c r="T34" s="79"/>
      <c r="U34" s="79"/>
      <c r="V34" s="79"/>
      <c r="W34" s="79"/>
      <c r="X34" s="79"/>
      <c r="Y34" s="84"/>
      <c r="Z34" s="84"/>
      <c r="AA34" s="42"/>
      <c r="AB34" s="42"/>
      <c r="AC34" s="42"/>
    </row>
    <row r="35" spans="1:29" ht="28.5" customHeight="1">
      <c r="A35" s="32"/>
      <c r="B35" s="196"/>
      <c r="C35" s="38"/>
      <c r="D35" s="77"/>
      <c r="E35" s="34"/>
      <c r="F35" s="34"/>
      <c r="G35" s="34"/>
      <c r="H35" s="34"/>
      <c r="I35" s="32"/>
      <c r="J35" s="32"/>
      <c r="K35" s="32"/>
      <c r="L35" s="32"/>
      <c r="M35" s="32"/>
      <c r="N35" s="32"/>
      <c r="O35" s="32"/>
      <c r="P35" s="32"/>
      <c r="Q35" s="32"/>
      <c r="R35" s="32"/>
      <c r="S35" s="32"/>
      <c r="T35" s="32"/>
      <c r="U35" s="32"/>
      <c r="V35" s="32"/>
      <c r="W35" s="32"/>
      <c r="X35" s="32"/>
      <c r="Y35" s="42"/>
      <c r="Z35" s="42"/>
      <c r="AA35" s="42"/>
      <c r="AB35" s="42"/>
      <c r="AC35" s="42"/>
    </row>
    <row r="36" spans="1:29" ht="28.5" customHeight="1">
      <c r="A36" s="32"/>
      <c r="B36" s="32"/>
      <c r="C36" s="38"/>
      <c r="D36" s="38"/>
      <c r="E36" s="38"/>
      <c r="F36" s="32"/>
      <c r="G36" s="34"/>
      <c r="H36" s="34"/>
      <c r="I36" s="34"/>
      <c r="J36" s="34"/>
      <c r="K36" s="32"/>
      <c r="L36" s="32"/>
      <c r="M36" s="32"/>
      <c r="N36" s="32"/>
      <c r="O36" s="32"/>
      <c r="P36" s="32"/>
      <c r="Q36" s="32"/>
      <c r="R36" s="32"/>
      <c r="S36" s="32"/>
      <c r="T36" s="32"/>
      <c r="U36" s="32"/>
      <c r="V36" s="32"/>
      <c r="W36" s="32"/>
      <c r="X36" s="32"/>
      <c r="Y36" s="32"/>
      <c r="Z36" s="32"/>
      <c r="AA36" s="190"/>
      <c r="AB36" s="190"/>
      <c r="AC36" s="190"/>
    </row>
    <row r="37" spans="1:29" ht="28.5" customHeight="1">
      <c r="A37" s="32"/>
      <c r="B37" s="373" t="s">
        <v>635</v>
      </c>
      <c r="C37" s="338"/>
      <c r="D37" s="314"/>
      <c r="E37" s="38"/>
      <c r="F37" s="32"/>
      <c r="G37" s="34"/>
      <c r="H37" s="34"/>
      <c r="I37" s="34"/>
      <c r="J37" s="34"/>
      <c r="K37" s="32"/>
      <c r="L37" s="32"/>
      <c r="M37" s="32"/>
      <c r="N37" s="32"/>
      <c r="O37" s="32"/>
      <c r="P37" s="32"/>
      <c r="Q37" s="32"/>
      <c r="R37" s="32"/>
      <c r="S37" s="32"/>
      <c r="T37" s="32"/>
      <c r="U37" s="32"/>
      <c r="V37" s="32"/>
      <c r="W37" s="32"/>
      <c r="X37" s="32"/>
      <c r="Y37" s="32"/>
      <c r="Z37" s="32"/>
      <c r="AA37" s="190"/>
      <c r="AB37" s="190"/>
      <c r="AC37" s="190"/>
    </row>
    <row r="38" spans="1:29" ht="28.5" customHeight="1">
      <c r="A38" s="32"/>
      <c r="B38" s="339"/>
      <c r="C38" s="328"/>
      <c r="D38" s="340"/>
      <c r="E38" s="38"/>
      <c r="F38" s="32"/>
      <c r="G38" s="34"/>
      <c r="H38" s="34"/>
      <c r="I38" s="34"/>
      <c r="J38" s="34"/>
      <c r="K38" s="32"/>
      <c r="L38" s="32"/>
      <c r="M38" s="32"/>
      <c r="N38" s="32"/>
      <c r="O38" s="32"/>
      <c r="P38" s="32"/>
      <c r="Q38" s="32"/>
      <c r="R38" s="32"/>
      <c r="S38" s="32"/>
      <c r="T38" s="32"/>
      <c r="U38" s="32"/>
      <c r="V38" s="32"/>
      <c r="W38" s="32"/>
      <c r="X38" s="32"/>
      <c r="Y38" s="32"/>
      <c r="Z38" s="32"/>
      <c r="AA38" s="190"/>
      <c r="AB38" s="190"/>
      <c r="AC38" s="190"/>
    </row>
    <row r="39" spans="1:29" ht="28.5" customHeight="1">
      <c r="A39" s="32"/>
      <c r="B39" s="315"/>
      <c r="C39" s="341"/>
      <c r="D39" s="316"/>
      <c r="E39" s="38"/>
      <c r="F39" s="32"/>
      <c r="G39" s="34"/>
      <c r="H39" s="34"/>
      <c r="I39" s="34"/>
      <c r="J39" s="34"/>
      <c r="K39" s="32"/>
      <c r="L39" s="32"/>
      <c r="M39" s="32"/>
      <c r="N39" s="32"/>
      <c r="O39" s="32"/>
      <c r="P39" s="32"/>
      <c r="Q39" s="32"/>
      <c r="R39" s="32"/>
      <c r="S39" s="32"/>
      <c r="T39" s="32"/>
      <c r="U39" s="32"/>
      <c r="V39" s="32"/>
      <c r="W39" s="32"/>
      <c r="X39" s="32"/>
      <c r="Y39" s="32"/>
      <c r="Z39" s="32"/>
      <c r="AA39" s="190"/>
      <c r="AB39" s="190"/>
      <c r="AC39" s="190"/>
    </row>
    <row r="40" spans="1:29" ht="28.5" customHeight="1">
      <c r="A40" s="32"/>
      <c r="B40" s="86"/>
      <c r="C40" s="86"/>
      <c r="D40" s="86"/>
      <c r="E40" s="38"/>
      <c r="F40" s="32"/>
      <c r="G40" s="34"/>
      <c r="H40" s="34"/>
      <c r="I40" s="34"/>
      <c r="J40" s="34"/>
      <c r="K40" s="32"/>
      <c r="L40" s="32"/>
      <c r="M40" s="32"/>
      <c r="N40" s="32"/>
      <c r="O40" s="32"/>
      <c r="P40" s="32"/>
      <c r="Q40" s="32"/>
      <c r="R40" s="32"/>
      <c r="S40" s="32"/>
      <c r="T40" s="32"/>
      <c r="U40" s="32"/>
      <c r="V40" s="32"/>
      <c r="W40" s="32"/>
      <c r="X40" s="32"/>
      <c r="Y40" s="32"/>
      <c r="Z40" s="32"/>
      <c r="AA40" s="190"/>
      <c r="AB40" s="190"/>
      <c r="AC40" s="190"/>
    </row>
    <row r="41" spans="1:29" ht="28.5" customHeight="1">
      <c r="A41" s="32"/>
      <c r="B41" s="86"/>
      <c r="C41" s="86"/>
      <c r="D41" s="86"/>
      <c r="E41" s="38"/>
      <c r="F41" s="32"/>
      <c r="G41" s="34"/>
      <c r="H41" s="34"/>
      <c r="I41" s="34"/>
      <c r="J41" s="34"/>
      <c r="K41" s="32"/>
      <c r="L41" s="32"/>
      <c r="M41" s="32"/>
      <c r="N41" s="32"/>
      <c r="O41" s="32"/>
      <c r="P41" s="32"/>
      <c r="Q41" s="32"/>
      <c r="R41" s="32"/>
      <c r="S41" s="32"/>
      <c r="T41" s="32"/>
      <c r="U41" s="32"/>
      <c r="V41" s="32"/>
      <c r="W41" s="32"/>
      <c r="X41" s="32"/>
      <c r="Y41" s="32"/>
      <c r="Z41" s="32"/>
      <c r="AA41" s="190"/>
      <c r="AB41" s="190"/>
      <c r="AC41" s="190"/>
    </row>
    <row r="42" spans="1:29" ht="28.5" customHeight="1">
      <c r="A42" s="32"/>
      <c r="B42" s="86"/>
      <c r="C42" s="86"/>
      <c r="D42" s="86"/>
      <c r="E42" s="38"/>
      <c r="F42" s="32"/>
      <c r="G42" s="34"/>
      <c r="H42" s="34"/>
      <c r="I42" s="34"/>
      <c r="J42" s="34"/>
      <c r="K42" s="32"/>
      <c r="L42" s="32"/>
      <c r="M42" s="32"/>
      <c r="N42" s="32"/>
      <c r="O42" s="32"/>
      <c r="P42" s="32"/>
      <c r="Q42" s="32"/>
      <c r="R42" s="32"/>
      <c r="S42" s="32"/>
      <c r="T42" s="32"/>
      <c r="U42" s="32"/>
      <c r="V42" s="32"/>
      <c r="W42" s="32"/>
      <c r="X42" s="32"/>
      <c r="Y42" s="32"/>
      <c r="Z42" s="32"/>
      <c r="AA42" s="190"/>
      <c r="AB42" s="190"/>
      <c r="AC42" s="190"/>
    </row>
    <row r="43" spans="1:29" ht="33.75" customHeight="1">
      <c r="A43" s="32"/>
      <c r="B43" s="198"/>
      <c r="C43" s="88"/>
      <c r="D43" s="38"/>
      <c r="E43" s="38"/>
      <c r="F43" s="32"/>
      <c r="G43" s="34"/>
      <c r="H43" s="34"/>
      <c r="I43" s="34"/>
      <c r="J43" s="34"/>
      <c r="K43" s="32"/>
      <c r="L43" s="32"/>
      <c r="M43" s="32"/>
      <c r="N43" s="32"/>
      <c r="O43" s="32"/>
      <c r="P43" s="32"/>
      <c r="Q43" s="32"/>
      <c r="R43" s="32"/>
      <c r="S43" s="32"/>
      <c r="T43" s="32"/>
      <c r="U43" s="32"/>
      <c r="V43" s="32"/>
      <c r="W43" s="32"/>
      <c r="X43" s="32"/>
      <c r="Y43" s="32"/>
      <c r="Z43" s="32"/>
      <c r="AA43" s="190"/>
      <c r="AB43" s="190"/>
      <c r="AC43" s="190"/>
    </row>
    <row r="44" spans="1:29" ht="33.75" customHeight="1">
      <c r="A44" s="32"/>
      <c r="B44" s="374" t="s">
        <v>636</v>
      </c>
      <c r="C44" s="324"/>
      <c r="D44" s="301"/>
      <c r="E44" s="38"/>
      <c r="F44" s="32"/>
      <c r="G44" s="34"/>
      <c r="H44" s="34"/>
      <c r="I44" s="34"/>
      <c r="J44" s="34"/>
      <c r="K44" s="32"/>
      <c r="L44" s="32"/>
      <c r="M44" s="32"/>
      <c r="N44" s="32"/>
      <c r="O44" s="32"/>
      <c r="P44" s="32"/>
      <c r="Q44" s="32"/>
      <c r="R44" s="32"/>
      <c r="S44" s="32"/>
      <c r="T44" s="32"/>
      <c r="U44" s="32"/>
      <c r="V44" s="32"/>
      <c r="W44" s="32"/>
      <c r="X44" s="32"/>
      <c r="Y44" s="32"/>
      <c r="Z44" s="32"/>
      <c r="AA44" s="190"/>
      <c r="AB44" s="190"/>
      <c r="AC44" s="190"/>
    </row>
    <row r="45" spans="1:29" ht="33.75" customHeight="1">
      <c r="A45" s="32"/>
      <c r="B45" s="90"/>
      <c r="C45" s="90"/>
      <c r="D45" s="38"/>
      <c r="E45" s="38"/>
      <c r="F45" s="32"/>
      <c r="G45" s="34"/>
      <c r="H45" s="34"/>
      <c r="I45" s="34"/>
      <c r="J45" s="34"/>
      <c r="K45" s="32"/>
      <c r="L45" s="32"/>
      <c r="M45" s="32"/>
      <c r="N45" s="32"/>
      <c r="O45" s="32"/>
      <c r="P45" s="32"/>
      <c r="Q45" s="32"/>
      <c r="R45" s="32"/>
      <c r="S45" s="32"/>
      <c r="T45" s="32"/>
      <c r="U45" s="32"/>
      <c r="V45" s="32"/>
      <c r="W45" s="32"/>
      <c r="X45" s="32"/>
      <c r="Y45" s="32"/>
      <c r="Z45" s="32"/>
      <c r="AA45" s="190"/>
      <c r="AB45" s="190"/>
      <c r="AC45" s="190"/>
    </row>
    <row r="46" spans="1:29" ht="33.75" customHeight="1">
      <c r="A46" s="32"/>
      <c r="B46" s="366" t="s">
        <v>232</v>
      </c>
      <c r="C46" s="301"/>
      <c r="D46" s="32"/>
      <c r="E46" s="38"/>
      <c r="F46" s="32"/>
      <c r="G46" s="34"/>
      <c r="H46" s="34"/>
      <c r="I46" s="34"/>
      <c r="J46" s="34"/>
      <c r="K46" s="32"/>
      <c r="L46" s="32"/>
      <c r="M46" s="32"/>
      <c r="N46" s="32"/>
      <c r="O46" s="32"/>
      <c r="P46" s="32"/>
      <c r="Q46" s="32"/>
      <c r="R46" s="32"/>
      <c r="S46" s="32"/>
      <c r="T46" s="32"/>
      <c r="U46" s="32"/>
      <c r="V46" s="32"/>
      <c r="W46" s="32"/>
      <c r="X46" s="32"/>
      <c r="Y46" s="32"/>
      <c r="Z46" s="32"/>
      <c r="AA46" s="190"/>
      <c r="AB46" s="190"/>
      <c r="AC46" s="190"/>
    </row>
    <row r="47" spans="1:29" ht="28.5">
      <c r="A47" s="32"/>
      <c r="B47" s="91" t="s">
        <v>711</v>
      </c>
      <c r="C47" s="44"/>
      <c r="D47" s="38"/>
      <c r="E47" s="32"/>
      <c r="F47" s="32"/>
      <c r="G47" s="34"/>
      <c r="H47" s="34"/>
      <c r="I47" s="34"/>
      <c r="J47" s="34"/>
      <c r="K47" s="32"/>
      <c r="L47" s="32"/>
      <c r="M47" s="32"/>
      <c r="N47" s="32"/>
      <c r="O47" s="32"/>
      <c r="P47" s="32"/>
      <c r="Q47" s="32"/>
      <c r="R47" s="32"/>
      <c r="S47" s="32"/>
      <c r="T47" s="32"/>
      <c r="U47" s="32"/>
      <c r="V47" s="32"/>
      <c r="W47" s="32"/>
      <c r="X47" s="32"/>
      <c r="Y47" s="32"/>
      <c r="Z47" s="32"/>
      <c r="AA47" s="190"/>
      <c r="AB47" s="190"/>
      <c r="AC47" s="190"/>
    </row>
    <row r="48" spans="1:29" ht="28.5">
      <c r="A48" s="32"/>
      <c r="B48" s="91" t="s">
        <v>712</v>
      </c>
      <c r="C48" s="44"/>
      <c r="D48" s="38"/>
      <c r="E48" s="32"/>
      <c r="F48" s="32"/>
      <c r="G48" s="34"/>
      <c r="H48" s="34"/>
      <c r="I48" s="34"/>
      <c r="J48" s="34"/>
      <c r="K48" s="32"/>
      <c r="L48" s="32"/>
      <c r="M48" s="32"/>
      <c r="N48" s="32"/>
      <c r="O48" s="32"/>
      <c r="P48" s="32"/>
      <c r="Q48" s="32"/>
      <c r="R48" s="32"/>
      <c r="S48" s="32"/>
      <c r="T48" s="32"/>
      <c r="U48" s="32"/>
      <c r="V48" s="32"/>
      <c r="W48" s="32"/>
      <c r="X48" s="32"/>
      <c r="Y48" s="32"/>
      <c r="Z48" s="32"/>
      <c r="AA48" s="190"/>
      <c r="AB48" s="190"/>
      <c r="AC48" s="190"/>
    </row>
    <row r="49" spans="1:29" ht="28.5">
      <c r="A49" s="32"/>
      <c r="B49" s="91" t="s">
        <v>713</v>
      </c>
      <c r="C49" s="44"/>
      <c r="D49" s="38"/>
      <c r="E49" s="32"/>
      <c r="F49" s="32"/>
      <c r="G49" s="34"/>
      <c r="H49" s="34"/>
      <c r="I49" s="34"/>
      <c r="J49" s="34"/>
      <c r="K49" s="32"/>
      <c r="L49" s="32"/>
      <c r="M49" s="32"/>
      <c r="N49" s="32"/>
      <c r="O49" s="32"/>
      <c r="P49" s="32"/>
      <c r="Q49" s="32"/>
      <c r="R49" s="32"/>
      <c r="S49" s="32"/>
      <c r="T49" s="32"/>
      <c r="U49" s="32"/>
      <c r="V49" s="32"/>
      <c r="W49" s="32"/>
      <c r="X49" s="32"/>
      <c r="Y49" s="32"/>
      <c r="Z49" s="32"/>
      <c r="AA49" s="190"/>
      <c r="AB49" s="190"/>
      <c r="AC49" s="190"/>
    </row>
    <row r="50" spans="1:29" ht="33.75" customHeight="1">
      <c r="A50" s="32"/>
      <c r="B50" s="91" t="s">
        <v>714</v>
      </c>
      <c r="C50" s="44"/>
      <c r="D50" s="38"/>
      <c r="E50" s="32"/>
      <c r="F50" s="32"/>
      <c r="G50" s="34"/>
      <c r="H50" s="34"/>
      <c r="I50" s="34"/>
      <c r="J50" s="34"/>
      <c r="K50" s="32"/>
      <c r="L50" s="32"/>
      <c r="M50" s="32"/>
      <c r="N50" s="32"/>
      <c r="O50" s="32"/>
      <c r="P50" s="32"/>
      <c r="Q50" s="32"/>
      <c r="R50" s="32"/>
      <c r="S50" s="32"/>
      <c r="T50" s="32"/>
      <c r="U50" s="32"/>
      <c r="V50" s="32"/>
      <c r="W50" s="32"/>
      <c r="X50" s="32"/>
      <c r="Y50" s="32"/>
      <c r="Z50" s="32"/>
      <c r="AA50" s="190"/>
      <c r="AB50" s="190"/>
      <c r="AC50" s="190"/>
    </row>
    <row r="51" spans="1:29" ht="33.75" customHeight="1">
      <c r="A51" s="32"/>
      <c r="B51" s="91" t="s">
        <v>715</v>
      </c>
      <c r="C51" s="44"/>
      <c r="D51" s="38"/>
      <c r="E51" s="32"/>
      <c r="F51" s="32"/>
      <c r="G51" s="34"/>
      <c r="H51" s="34"/>
      <c r="I51" s="34"/>
      <c r="J51" s="34"/>
      <c r="K51" s="32"/>
      <c r="L51" s="32"/>
      <c r="M51" s="32"/>
      <c r="N51" s="32"/>
      <c r="O51" s="32"/>
      <c r="P51" s="32"/>
      <c r="Q51" s="32"/>
      <c r="R51" s="32"/>
      <c r="S51" s="32"/>
      <c r="T51" s="32"/>
      <c r="U51" s="32"/>
      <c r="V51" s="32"/>
      <c r="W51" s="32"/>
      <c r="X51" s="32"/>
      <c r="Y51" s="32"/>
      <c r="Z51" s="32"/>
      <c r="AA51" s="190"/>
      <c r="AB51" s="190"/>
      <c r="AC51" s="190"/>
    </row>
    <row r="52" spans="1:29" ht="33.75" customHeight="1">
      <c r="A52" s="32"/>
      <c r="B52" s="91" t="s">
        <v>716</v>
      </c>
      <c r="C52" s="44"/>
      <c r="D52" s="38"/>
      <c r="E52" s="32"/>
      <c r="F52" s="32"/>
      <c r="G52" s="34"/>
      <c r="H52" s="34"/>
      <c r="I52" s="34"/>
      <c r="J52" s="34"/>
      <c r="K52" s="32"/>
      <c r="L52" s="32"/>
      <c r="M52" s="32"/>
      <c r="N52" s="32"/>
      <c r="O52" s="32"/>
      <c r="P52" s="32"/>
      <c r="Q52" s="32"/>
      <c r="R52" s="32"/>
      <c r="S52" s="32"/>
      <c r="T52" s="32"/>
      <c r="U52" s="32"/>
      <c r="V52" s="32"/>
      <c r="W52" s="32"/>
      <c r="X52" s="32"/>
      <c r="Y52" s="32"/>
      <c r="Z52" s="32"/>
      <c r="AA52" s="190"/>
      <c r="AB52" s="190"/>
      <c r="AC52" s="190"/>
    </row>
    <row r="53" spans="1:29" ht="33.75" customHeight="1">
      <c r="A53" s="32"/>
      <c r="B53" s="91" t="s">
        <v>717</v>
      </c>
      <c r="C53" s="44"/>
      <c r="D53" s="38"/>
      <c r="E53" s="32"/>
      <c r="F53" s="32"/>
      <c r="G53" s="34"/>
      <c r="H53" s="34"/>
      <c r="I53" s="34"/>
      <c r="J53" s="34"/>
      <c r="K53" s="32"/>
      <c r="L53" s="32"/>
      <c r="M53" s="32"/>
      <c r="N53" s="32"/>
      <c r="O53" s="32"/>
      <c r="P53" s="32"/>
      <c r="Q53" s="32"/>
      <c r="R53" s="32"/>
      <c r="S53" s="32"/>
      <c r="T53" s="32"/>
      <c r="U53" s="32"/>
      <c r="V53" s="32"/>
      <c r="W53" s="32"/>
      <c r="X53" s="32"/>
      <c r="Y53" s="32"/>
      <c r="Z53" s="32"/>
      <c r="AA53" s="190"/>
      <c r="AB53" s="190"/>
      <c r="AC53" s="190"/>
    </row>
    <row r="54" spans="1:29" ht="33.75" customHeight="1">
      <c r="A54" s="32"/>
      <c r="B54" s="91" t="s">
        <v>718</v>
      </c>
      <c r="C54" s="44"/>
      <c r="D54" s="38"/>
      <c r="E54" s="32"/>
      <c r="F54" s="32"/>
      <c r="G54" s="34"/>
      <c r="H54" s="34"/>
      <c r="I54" s="34"/>
      <c r="J54" s="34"/>
      <c r="K54" s="32"/>
      <c r="L54" s="32"/>
      <c r="M54" s="32"/>
      <c r="N54" s="32"/>
      <c r="O54" s="32"/>
      <c r="P54" s="32"/>
      <c r="Q54" s="32"/>
      <c r="R54" s="32"/>
      <c r="S54" s="32"/>
      <c r="T54" s="32"/>
      <c r="U54" s="32"/>
      <c r="V54" s="32"/>
      <c r="W54" s="32"/>
      <c r="X54" s="32"/>
      <c r="Y54" s="32"/>
      <c r="Z54" s="32"/>
      <c r="AA54" s="190"/>
      <c r="AB54" s="190"/>
      <c r="AC54" s="190"/>
    </row>
    <row r="55" spans="1:29" ht="33.75" customHeight="1">
      <c r="A55" s="32"/>
      <c r="B55" s="91" t="s">
        <v>719</v>
      </c>
      <c r="C55" s="44"/>
      <c r="D55" s="38"/>
      <c r="E55" s="32"/>
      <c r="F55" s="32"/>
      <c r="G55" s="34"/>
      <c r="H55" s="34"/>
      <c r="I55" s="34"/>
      <c r="J55" s="34"/>
      <c r="K55" s="32"/>
      <c r="L55" s="32"/>
      <c r="M55" s="32"/>
      <c r="N55" s="32"/>
      <c r="O55" s="32"/>
      <c r="P55" s="32"/>
      <c r="Q55" s="32"/>
      <c r="R55" s="32"/>
      <c r="S55" s="32"/>
      <c r="T55" s="32"/>
      <c r="U55" s="32"/>
      <c r="V55" s="32"/>
      <c r="W55" s="32"/>
      <c r="X55" s="32"/>
      <c r="Y55" s="32"/>
      <c r="Z55" s="32"/>
      <c r="AA55" s="190"/>
      <c r="AB55" s="190"/>
      <c r="AC55" s="190"/>
    </row>
    <row r="56" spans="1:29" ht="33.75" customHeight="1">
      <c r="A56" s="32"/>
      <c r="B56" s="91" t="s">
        <v>720</v>
      </c>
      <c r="C56" s="44"/>
      <c r="D56" s="38"/>
      <c r="E56" s="32"/>
      <c r="F56" s="32"/>
      <c r="G56" s="34"/>
      <c r="H56" s="34"/>
      <c r="I56" s="34"/>
      <c r="J56" s="34"/>
      <c r="K56" s="32"/>
      <c r="L56" s="32"/>
      <c r="M56" s="32"/>
      <c r="N56" s="32"/>
      <c r="O56" s="32"/>
      <c r="P56" s="32"/>
      <c r="Q56" s="32"/>
      <c r="R56" s="32"/>
      <c r="S56" s="32"/>
      <c r="T56" s="32"/>
      <c r="U56" s="32"/>
      <c r="V56" s="32"/>
      <c r="W56" s="32"/>
      <c r="X56" s="32"/>
      <c r="Y56" s="32"/>
      <c r="Z56" s="32"/>
      <c r="AA56" s="190"/>
      <c r="AB56" s="190"/>
      <c r="AC56" s="190"/>
    </row>
    <row r="57" spans="1:29" ht="33.75" customHeight="1">
      <c r="A57" s="32"/>
      <c r="B57" s="202"/>
      <c r="C57" s="88"/>
      <c r="D57" s="38"/>
      <c r="E57" s="32"/>
      <c r="F57" s="32"/>
      <c r="G57" s="34"/>
      <c r="H57" s="34"/>
      <c r="I57" s="34"/>
      <c r="J57" s="34"/>
      <c r="K57" s="32"/>
      <c r="L57" s="32"/>
      <c r="M57" s="32"/>
      <c r="N57" s="32"/>
      <c r="O57" s="32"/>
      <c r="P57" s="32"/>
      <c r="Q57" s="32"/>
      <c r="R57" s="32"/>
      <c r="S57" s="32"/>
      <c r="T57" s="32"/>
      <c r="U57" s="32"/>
      <c r="V57" s="32"/>
      <c r="W57" s="32"/>
      <c r="X57" s="32"/>
      <c r="Y57" s="32"/>
      <c r="Z57" s="32"/>
      <c r="AA57" s="190"/>
      <c r="AB57" s="190"/>
      <c r="AC57" s="190"/>
    </row>
    <row r="58" spans="1:29" ht="33.75" customHeight="1">
      <c r="A58" s="32"/>
      <c r="B58" s="203" t="s">
        <v>315</v>
      </c>
      <c r="C58" s="38"/>
      <c r="D58" s="38"/>
      <c r="E58" s="32"/>
      <c r="F58" s="32"/>
      <c r="G58" s="34"/>
      <c r="H58" s="34"/>
      <c r="I58" s="34"/>
      <c r="J58" s="34"/>
      <c r="K58" s="32"/>
      <c r="L58" s="32"/>
      <c r="M58" s="32"/>
      <c r="N58" s="32"/>
      <c r="O58" s="32"/>
      <c r="P58" s="32"/>
      <c r="Q58" s="32"/>
      <c r="R58" s="32"/>
      <c r="S58" s="32"/>
      <c r="T58" s="32"/>
      <c r="U58" s="32"/>
      <c r="V58" s="32"/>
      <c r="W58" s="32"/>
      <c r="X58" s="32"/>
      <c r="Y58" s="32"/>
      <c r="Z58" s="32"/>
      <c r="AA58" s="190"/>
      <c r="AB58" s="190"/>
      <c r="AC58" s="190"/>
    </row>
    <row r="59" spans="1:29" ht="63.75" customHeight="1">
      <c r="A59" s="32"/>
      <c r="B59" s="97" t="s">
        <v>316</v>
      </c>
      <c r="C59" s="97" t="s">
        <v>317</v>
      </c>
      <c r="D59" s="97" t="s">
        <v>318</v>
      </c>
      <c r="E59" s="38"/>
      <c r="F59" s="32"/>
      <c r="G59" s="34"/>
      <c r="H59" s="34"/>
      <c r="I59" s="34"/>
      <c r="J59" s="34"/>
      <c r="K59" s="32"/>
      <c r="L59" s="32"/>
      <c r="M59" s="32"/>
      <c r="N59" s="32"/>
      <c r="O59" s="32"/>
      <c r="P59" s="32"/>
      <c r="Q59" s="32"/>
      <c r="R59" s="32"/>
      <c r="S59" s="32"/>
      <c r="T59" s="32"/>
      <c r="U59" s="32"/>
      <c r="V59" s="32"/>
      <c r="W59" s="32"/>
      <c r="X59" s="32"/>
      <c r="Y59" s="32"/>
      <c r="Z59" s="32"/>
      <c r="AA59" s="190"/>
      <c r="AB59" s="190"/>
      <c r="AC59" s="190"/>
    </row>
    <row r="60" spans="1:29" ht="58.5" customHeight="1">
      <c r="A60" s="32"/>
      <c r="B60" s="204">
        <v>10</v>
      </c>
      <c r="C60" s="204">
        <v>7</v>
      </c>
      <c r="D60" s="99">
        <f>C60/B60</f>
        <v>0.7</v>
      </c>
      <c r="E60" s="38"/>
      <c r="F60" s="32"/>
      <c r="G60" s="34"/>
      <c r="H60" s="34"/>
      <c r="I60" s="34"/>
      <c r="J60" s="34"/>
      <c r="K60" s="32"/>
      <c r="L60" s="32"/>
      <c r="M60" s="32"/>
      <c r="N60" s="32"/>
      <c r="O60" s="32"/>
      <c r="P60" s="32"/>
      <c r="Q60" s="32"/>
      <c r="R60" s="32"/>
      <c r="S60" s="32"/>
      <c r="T60" s="32"/>
      <c r="U60" s="32"/>
      <c r="V60" s="32"/>
      <c r="W60" s="32"/>
      <c r="X60" s="32"/>
      <c r="Y60" s="32"/>
      <c r="Z60" s="32"/>
      <c r="AA60" s="190"/>
      <c r="AB60" s="190"/>
      <c r="AC60" s="190"/>
    </row>
    <row r="61" spans="1:29" ht="33.75" customHeight="1">
      <c r="A61" s="32"/>
      <c r="B61" s="198"/>
      <c r="C61" s="88"/>
      <c r="D61" s="38"/>
      <c r="E61" s="38"/>
      <c r="F61" s="32"/>
      <c r="G61" s="34"/>
      <c r="H61" s="34"/>
      <c r="I61" s="34"/>
      <c r="J61" s="34"/>
      <c r="K61" s="32"/>
      <c r="L61" s="32"/>
      <c r="M61" s="32"/>
      <c r="N61" s="32"/>
      <c r="O61" s="32"/>
      <c r="P61" s="32"/>
      <c r="Q61" s="32"/>
      <c r="R61" s="32"/>
      <c r="S61" s="32"/>
      <c r="T61" s="32"/>
      <c r="U61" s="32"/>
      <c r="V61" s="32"/>
      <c r="W61" s="32"/>
      <c r="X61" s="32"/>
      <c r="Y61" s="32"/>
      <c r="Z61" s="32"/>
      <c r="AA61" s="190"/>
      <c r="AB61" s="190"/>
      <c r="AC61" s="190"/>
    </row>
    <row r="62" spans="1:29" ht="33.75" customHeight="1">
      <c r="A62" s="32"/>
      <c r="B62" s="205" t="s">
        <v>721</v>
      </c>
      <c r="C62" s="88"/>
      <c r="D62" s="38"/>
      <c r="E62" s="42"/>
      <c r="F62" s="32"/>
      <c r="G62" s="34"/>
      <c r="H62" s="34"/>
      <c r="I62" s="34"/>
      <c r="J62" s="34"/>
      <c r="K62" s="32"/>
      <c r="L62" s="32"/>
      <c r="M62" s="32"/>
      <c r="N62" s="32"/>
      <c r="O62" s="32"/>
      <c r="P62" s="32"/>
      <c r="Q62" s="32"/>
      <c r="R62" s="32"/>
      <c r="S62" s="32"/>
      <c r="T62" s="32"/>
      <c r="U62" s="32"/>
      <c r="V62" s="32"/>
      <c r="W62" s="32"/>
      <c r="X62" s="32"/>
      <c r="Y62" s="32"/>
      <c r="Z62" s="32"/>
      <c r="AA62" s="190"/>
      <c r="AB62" s="190"/>
      <c r="AC62" s="190"/>
    </row>
    <row r="63" spans="1:29" ht="51.75" customHeight="1">
      <c r="A63" s="32"/>
      <c r="B63" s="100" t="s">
        <v>320</v>
      </c>
      <c r="C63" s="101" t="s">
        <v>321</v>
      </c>
      <c r="D63" s="42"/>
      <c r="E63" s="323" t="s">
        <v>322</v>
      </c>
      <c r="F63" s="324"/>
      <c r="G63" s="301"/>
      <c r="H63" s="34"/>
      <c r="I63" s="34"/>
      <c r="J63" s="34"/>
      <c r="K63" s="32"/>
      <c r="L63" s="32"/>
      <c r="M63" s="32"/>
      <c r="N63" s="32"/>
      <c r="O63" s="32"/>
      <c r="P63" s="32"/>
      <c r="Q63" s="32"/>
      <c r="R63" s="32"/>
      <c r="S63" s="32"/>
      <c r="T63" s="32"/>
      <c r="U63" s="32"/>
      <c r="V63" s="32"/>
      <c r="W63" s="32"/>
      <c r="X63" s="32"/>
      <c r="Y63" s="32"/>
      <c r="Z63" s="32"/>
      <c r="AA63" s="190"/>
      <c r="AB63" s="190"/>
      <c r="AC63" s="190"/>
    </row>
    <row r="64" spans="1:29" ht="39.75" customHeight="1">
      <c r="A64" s="32"/>
      <c r="B64" s="109" t="s">
        <v>331</v>
      </c>
      <c r="C64" s="110" t="e">
        <f>SUM(#REF!)</f>
        <v>#REF!</v>
      </c>
      <c r="D64" s="32"/>
      <c r="E64" s="325"/>
      <c r="F64" s="326"/>
      <c r="G64" s="326"/>
      <c r="H64" s="326"/>
      <c r="I64" s="319"/>
      <c r="J64" s="34"/>
      <c r="K64" s="32"/>
      <c r="L64" s="32"/>
      <c r="M64" s="32"/>
      <c r="N64" s="32"/>
      <c r="O64" s="32"/>
      <c r="P64" s="32"/>
      <c r="Q64" s="32"/>
      <c r="R64" s="32"/>
      <c r="S64" s="32"/>
      <c r="T64" s="32"/>
      <c r="U64" s="32"/>
      <c r="V64" s="32"/>
      <c r="W64" s="32"/>
      <c r="X64" s="32"/>
      <c r="Y64" s="32"/>
      <c r="Z64" s="32"/>
      <c r="AA64" s="190"/>
      <c r="AB64" s="190"/>
      <c r="AC64" s="190"/>
    </row>
    <row r="65" spans="1:29" ht="39" customHeight="1">
      <c r="A65" s="32"/>
      <c r="B65" s="206"/>
      <c r="C65" s="32"/>
      <c r="D65" s="112"/>
      <c r="E65" s="320"/>
      <c r="F65" s="330"/>
      <c r="G65" s="330"/>
      <c r="H65" s="330"/>
      <c r="I65" s="321"/>
      <c r="J65" s="34"/>
      <c r="K65" s="32"/>
      <c r="L65" s="32"/>
      <c r="M65" s="32"/>
      <c r="N65" s="32"/>
      <c r="O65" s="32"/>
      <c r="P65" s="32"/>
      <c r="Q65" s="32"/>
      <c r="R65" s="32"/>
      <c r="S65" s="32"/>
      <c r="T65" s="32"/>
      <c r="U65" s="32"/>
      <c r="V65" s="32"/>
      <c r="W65" s="32"/>
      <c r="X65" s="32"/>
      <c r="Y65" s="32"/>
      <c r="Z65" s="32"/>
      <c r="AA65" s="190"/>
      <c r="AB65" s="190"/>
      <c r="AC65" s="190"/>
    </row>
    <row r="66" spans="1:29" ht="34.5" customHeight="1">
      <c r="A66" s="113"/>
      <c r="B66" s="237" t="s">
        <v>656</v>
      </c>
      <c r="C66" s="32"/>
      <c r="D66" s="32"/>
      <c r="E66" s="181"/>
      <c r="F66" s="181"/>
      <c r="G66" s="181"/>
      <c r="H66" s="181"/>
      <c r="I66" s="181"/>
      <c r="J66" s="34"/>
      <c r="K66" s="32"/>
      <c r="L66" s="32"/>
      <c r="M66" s="32"/>
      <c r="N66" s="32"/>
      <c r="O66" s="32"/>
      <c r="P66" s="32"/>
      <c r="Q66" s="32"/>
      <c r="R66" s="32"/>
      <c r="S66" s="32"/>
      <c r="T66" s="32"/>
      <c r="U66" s="32"/>
      <c r="V66" s="32"/>
      <c r="W66" s="32"/>
      <c r="X66" s="32"/>
      <c r="Y66" s="32"/>
      <c r="Z66" s="32"/>
      <c r="AA66" s="190"/>
      <c r="AB66" s="190"/>
      <c r="AC66" s="190"/>
    </row>
    <row r="67" spans="1:29" ht="34.5" customHeight="1">
      <c r="A67" s="217"/>
      <c r="B67" s="238"/>
      <c r="C67" s="190"/>
      <c r="D67" s="190"/>
      <c r="E67" s="221"/>
      <c r="F67" s="221"/>
      <c r="G67" s="221"/>
      <c r="H67" s="221"/>
      <c r="I67" s="221"/>
      <c r="J67" s="222"/>
      <c r="K67" s="190"/>
      <c r="L67" s="190"/>
      <c r="M67" s="190"/>
      <c r="N67" s="190"/>
      <c r="O67" s="190"/>
      <c r="P67" s="190"/>
      <c r="Q67" s="190"/>
      <c r="R67" s="190"/>
      <c r="S67" s="190"/>
      <c r="T67" s="190"/>
      <c r="U67" s="190"/>
      <c r="V67" s="190"/>
      <c r="W67" s="190"/>
      <c r="X67" s="190"/>
      <c r="Y67" s="190"/>
      <c r="Z67" s="190"/>
      <c r="AA67" s="190"/>
      <c r="AB67" s="190"/>
      <c r="AC67" s="190"/>
    </row>
    <row r="68" spans="1:29" ht="34.5" customHeight="1">
      <c r="A68" s="217"/>
      <c r="B68" s="238" t="s">
        <v>722</v>
      </c>
      <c r="C68" s="239" t="s">
        <v>723</v>
      </c>
      <c r="D68" s="190"/>
      <c r="E68" s="44"/>
      <c r="F68" s="221"/>
      <c r="G68" s="221"/>
      <c r="H68" s="221"/>
      <c r="I68" s="221"/>
      <c r="J68" s="222"/>
      <c r="K68" s="190"/>
      <c r="L68" s="190"/>
      <c r="M68" s="190"/>
      <c r="N68" s="190"/>
      <c r="O68" s="190"/>
      <c r="P68" s="190"/>
      <c r="Q68" s="190"/>
      <c r="R68" s="190"/>
      <c r="S68" s="190"/>
      <c r="T68" s="190"/>
      <c r="U68" s="190"/>
      <c r="V68" s="190"/>
      <c r="W68" s="190"/>
      <c r="X68" s="190"/>
      <c r="Y68" s="190"/>
      <c r="Z68" s="190"/>
      <c r="AA68" s="190"/>
      <c r="AB68" s="190"/>
      <c r="AC68" s="190"/>
    </row>
    <row r="69" spans="1:29" ht="34.5" customHeight="1">
      <c r="A69" s="217"/>
      <c r="B69" s="238" t="s">
        <v>724</v>
      </c>
      <c r="C69" s="239" t="s">
        <v>725</v>
      </c>
      <c r="D69" s="190"/>
      <c r="E69" s="44"/>
      <c r="F69" s="221"/>
      <c r="G69" s="221"/>
      <c r="H69" s="221"/>
      <c r="I69" s="221"/>
      <c r="J69" s="222"/>
      <c r="K69" s="190"/>
      <c r="L69" s="190"/>
      <c r="M69" s="190"/>
      <c r="N69" s="190"/>
      <c r="O69" s="190"/>
      <c r="P69" s="190"/>
      <c r="Q69" s="190"/>
      <c r="R69" s="190"/>
      <c r="S69" s="190"/>
      <c r="T69" s="190"/>
      <c r="U69" s="190"/>
      <c r="V69" s="190"/>
      <c r="W69" s="190"/>
      <c r="X69" s="190"/>
      <c r="Y69" s="190"/>
      <c r="Z69" s="190"/>
      <c r="AA69" s="190"/>
      <c r="AB69" s="190"/>
      <c r="AC69" s="190"/>
    </row>
    <row r="70" spans="1:29" ht="34.5" customHeight="1">
      <c r="A70" s="217"/>
      <c r="B70" s="238" t="s">
        <v>726</v>
      </c>
      <c r="C70" s="239" t="s">
        <v>727</v>
      </c>
      <c r="D70" s="190"/>
      <c r="E70" s="44"/>
      <c r="F70" s="221"/>
      <c r="G70" s="221"/>
      <c r="H70" s="221"/>
      <c r="I70" s="221"/>
      <c r="J70" s="222"/>
      <c r="K70" s="190"/>
      <c r="L70" s="190"/>
      <c r="M70" s="190"/>
      <c r="N70" s="190"/>
      <c r="O70" s="190"/>
      <c r="P70" s="190"/>
      <c r="Q70" s="190"/>
      <c r="R70" s="190"/>
      <c r="S70" s="190"/>
      <c r="T70" s="190"/>
      <c r="U70" s="190"/>
      <c r="V70" s="190"/>
      <c r="W70" s="190"/>
      <c r="X70" s="190"/>
      <c r="Y70" s="190"/>
      <c r="Z70" s="190"/>
      <c r="AA70" s="190"/>
      <c r="AB70" s="190"/>
      <c r="AC70" s="190"/>
    </row>
    <row r="71" spans="1:29" ht="34.5" customHeight="1">
      <c r="A71" s="217"/>
      <c r="B71" s="238" t="s">
        <v>728</v>
      </c>
      <c r="C71" s="239" t="s">
        <v>729</v>
      </c>
      <c r="D71" s="190"/>
      <c r="E71" s="44"/>
      <c r="F71" s="221"/>
      <c r="G71" s="221"/>
      <c r="H71" s="221"/>
      <c r="I71" s="221"/>
      <c r="J71" s="222"/>
      <c r="K71" s="190"/>
      <c r="L71" s="190"/>
      <c r="M71" s="190"/>
      <c r="N71" s="190"/>
      <c r="O71" s="190"/>
      <c r="P71" s="190"/>
      <c r="Q71" s="190"/>
      <c r="R71" s="190"/>
      <c r="S71" s="190"/>
      <c r="T71" s="190"/>
      <c r="U71" s="190"/>
      <c r="V71" s="190"/>
      <c r="W71" s="190"/>
      <c r="X71" s="190"/>
      <c r="Y71" s="190"/>
      <c r="Z71" s="190"/>
      <c r="AA71" s="190"/>
      <c r="AB71" s="190"/>
      <c r="AC71" s="190"/>
    </row>
    <row r="72" spans="1:29" ht="34.5" customHeight="1">
      <c r="A72" s="217"/>
      <c r="B72" s="238" t="s">
        <v>730</v>
      </c>
      <c r="C72" s="239" t="s">
        <v>731</v>
      </c>
      <c r="D72" s="190"/>
      <c r="E72" s="44"/>
      <c r="F72" s="221"/>
      <c r="G72" s="221"/>
      <c r="H72" s="221"/>
      <c r="I72" s="221"/>
      <c r="J72" s="222"/>
      <c r="K72" s="190"/>
      <c r="L72" s="190"/>
      <c r="M72" s="190"/>
      <c r="N72" s="190"/>
      <c r="O72" s="190"/>
      <c r="P72" s="190"/>
      <c r="Q72" s="190"/>
      <c r="R72" s="190"/>
      <c r="S72" s="190"/>
      <c r="T72" s="190"/>
      <c r="U72" s="190"/>
      <c r="V72" s="190"/>
      <c r="W72" s="190"/>
      <c r="X72" s="190"/>
      <c r="Y72" s="190"/>
      <c r="Z72" s="190"/>
      <c r="AA72" s="190"/>
      <c r="AB72" s="190"/>
      <c r="AC72" s="190"/>
    </row>
    <row r="73" spans="1:29" ht="34.5" customHeight="1">
      <c r="A73" s="217"/>
      <c r="B73" s="238" t="s">
        <v>732</v>
      </c>
      <c r="C73" s="239" t="s">
        <v>733</v>
      </c>
      <c r="D73" s="190"/>
      <c r="E73" s="44"/>
      <c r="F73" s="221"/>
      <c r="G73" s="221"/>
      <c r="H73" s="221"/>
      <c r="I73" s="221"/>
      <c r="J73" s="222"/>
      <c r="K73" s="190"/>
      <c r="L73" s="190"/>
      <c r="M73" s="190"/>
      <c r="N73" s="190"/>
      <c r="O73" s="190"/>
      <c r="P73" s="190"/>
      <c r="Q73" s="190"/>
      <c r="R73" s="190"/>
      <c r="S73" s="190"/>
      <c r="T73" s="190"/>
      <c r="U73" s="190"/>
      <c r="V73" s="190"/>
      <c r="W73" s="190"/>
      <c r="X73" s="190"/>
      <c r="Y73" s="190"/>
      <c r="Z73" s="190"/>
      <c r="AA73" s="190"/>
      <c r="AB73" s="190"/>
      <c r="AC73" s="190"/>
    </row>
    <row r="74" spans="1:29" ht="34.5" customHeight="1">
      <c r="A74" s="217"/>
      <c r="B74" s="238" t="s">
        <v>734</v>
      </c>
      <c r="C74" s="239" t="s">
        <v>735</v>
      </c>
      <c r="D74" s="190"/>
      <c r="E74" s="44"/>
      <c r="F74" s="221"/>
      <c r="G74" s="221"/>
      <c r="H74" s="221"/>
      <c r="I74" s="221"/>
      <c r="J74" s="222"/>
      <c r="K74" s="190"/>
      <c r="L74" s="190"/>
      <c r="M74" s="190"/>
      <c r="N74" s="190"/>
      <c r="O74" s="190"/>
      <c r="P74" s="190"/>
      <c r="Q74" s="190"/>
      <c r="R74" s="190"/>
      <c r="S74" s="190"/>
      <c r="T74" s="190"/>
      <c r="U74" s="190"/>
      <c r="V74" s="190"/>
      <c r="W74" s="190"/>
      <c r="X74" s="190"/>
      <c r="Y74" s="190"/>
      <c r="Z74" s="190"/>
      <c r="AA74" s="190"/>
      <c r="AB74" s="190"/>
      <c r="AC74" s="190"/>
    </row>
    <row r="75" spans="1:29" ht="34.5" customHeight="1">
      <c r="A75" s="217"/>
      <c r="B75" s="238" t="s">
        <v>736</v>
      </c>
      <c r="C75" s="240" t="s">
        <v>737</v>
      </c>
      <c r="D75" s="190"/>
      <c r="E75" s="44"/>
      <c r="F75" s="221"/>
      <c r="G75" s="221"/>
      <c r="H75" s="221"/>
      <c r="I75" s="221"/>
      <c r="J75" s="222"/>
      <c r="K75" s="190"/>
      <c r="L75" s="190"/>
      <c r="M75" s="190"/>
      <c r="N75" s="190"/>
      <c r="O75" s="190"/>
      <c r="P75" s="190"/>
      <c r="Q75" s="190"/>
      <c r="R75" s="190"/>
      <c r="S75" s="190"/>
      <c r="T75" s="190"/>
      <c r="U75" s="190"/>
      <c r="V75" s="190"/>
      <c r="W75" s="190"/>
      <c r="X75" s="190"/>
      <c r="Y75" s="190"/>
      <c r="Z75" s="190"/>
      <c r="AA75" s="190"/>
      <c r="AB75" s="190"/>
      <c r="AC75" s="190"/>
    </row>
    <row r="76" spans="1:29" ht="34.5" customHeight="1">
      <c r="A76" s="217"/>
      <c r="B76" s="238" t="s">
        <v>738</v>
      </c>
      <c r="C76" s="239" t="s">
        <v>739</v>
      </c>
      <c r="D76" s="190"/>
      <c r="E76" s="44"/>
      <c r="F76" s="221"/>
      <c r="G76" s="221"/>
      <c r="H76" s="221"/>
      <c r="I76" s="221"/>
      <c r="J76" s="222"/>
      <c r="K76" s="190"/>
      <c r="L76" s="190"/>
      <c r="M76" s="190"/>
      <c r="N76" s="190"/>
      <c r="O76" s="190"/>
      <c r="P76" s="190"/>
      <c r="Q76" s="190"/>
      <c r="R76" s="190"/>
      <c r="S76" s="190"/>
      <c r="T76" s="190"/>
      <c r="U76" s="190"/>
      <c r="V76" s="190"/>
      <c r="W76" s="190"/>
      <c r="X76" s="190"/>
      <c r="Y76" s="190"/>
      <c r="Z76" s="190"/>
      <c r="AA76" s="190"/>
      <c r="AB76" s="190"/>
      <c r="AC76" s="190"/>
    </row>
    <row r="77" spans="1:29" ht="34.5" customHeight="1">
      <c r="A77" s="217"/>
      <c r="B77" s="238" t="s">
        <v>740</v>
      </c>
      <c r="C77" s="239" t="s">
        <v>741</v>
      </c>
      <c r="D77" s="190"/>
      <c r="E77" s="44"/>
      <c r="F77" s="221"/>
      <c r="G77" s="221"/>
      <c r="H77" s="221"/>
      <c r="I77" s="221"/>
      <c r="J77" s="222"/>
      <c r="K77" s="190"/>
      <c r="L77" s="190"/>
      <c r="M77" s="190"/>
      <c r="N77" s="190"/>
      <c r="O77" s="190"/>
      <c r="P77" s="190"/>
      <c r="Q77" s="190"/>
      <c r="R77" s="190"/>
      <c r="S77" s="190"/>
      <c r="T77" s="190"/>
      <c r="U77" s="190"/>
      <c r="V77" s="190"/>
      <c r="W77" s="190"/>
      <c r="X77" s="190"/>
      <c r="Y77" s="190"/>
      <c r="Z77" s="190"/>
      <c r="AA77" s="190"/>
      <c r="AB77" s="190"/>
      <c r="AC77" s="190"/>
    </row>
  </sheetData>
  <mergeCells count="10">
    <mergeCell ref="B46:C46"/>
    <mergeCell ref="E63:G63"/>
    <mergeCell ref="E64:I65"/>
    <mergeCell ref="B2:G3"/>
    <mergeCell ref="B4:G5"/>
    <mergeCell ref="B7:G7"/>
    <mergeCell ref="B8:D8"/>
    <mergeCell ref="E8:G8"/>
    <mergeCell ref="B37:D39"/>
    <mergeCell ref="B44:D44"/>
  </mergeCells>
  <dataValidations count="2">
    <dataValidation type="list" allowBlank="1" showInputMessage="1" showErrorMessage="1" prompt=" -  - " sqref="E8" xr:uid="{00000000-0002-0000-0600-000000000000}">
      <formula1>$N$7:$N$27</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5" xr:uid="{00000000-0002-0000-0600-000001000000}">
      <formula1>"UFSJ,CSA,CDB,CTAN,CCO,CAP,CSL,3 campi SJDR"</formula1>
    </dataValidation>
  </dataValidations>
  <hyperlinks>
    <hyperlink ref="C75" r:id="rId1" xr:uid="{00000000-0004-0000-0600-000000000000}"/>
  </hyperlinks>
  <pageMargins left="0.7" right="0.7" top="0.75" bottom="0.75" header="0" footer="0"/>
  <pageSetup orientation="landscape"/>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7"/>
  <sheetViews>
    <sheetView workbookViewId="0"/>
  </sheetViews>
  <sheetFormatPr defaultColWidth="14.42578125" defaultRowHeight="15" customHeight="1"/>
  <cols>
    <col min="1" max="1" width="5.7109375" customWidth="1"/>
    <col min="2" max="2" width="93.85546875" customWidth="1"/>
    <col min="3" max="3" width="67.5703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27"/>
      <c r="B1" s="27"/>
      <c r="C1" s="135"/>
      <c r="D1" s="27"/>
      <c r="E1" s="27"/>
      <c r="F1" s="135"/>
      <c r="G1" s="27"/>
      <c r="H1" s="136"/>
      <c r="I1" s="136"/>
      <c r="J1" s="136"/>
      <c r="K1" s="136"/>
      <c r="L1" s="136"/>
      <c r="M1" s="136"/>
      <c r="N1" s="136"/>
      <c r="O1" s="136"/>
      <c r="P1" s="136"/>
      <c r="Q1" s="27"/>
      <c r="R1" s="136"/>
      <c r="S1" s="27"/>
      <c r="T1" s="27"/>
      <c r="U1" s="27"/>
      <c r="V1" s="27"/>
      <c r="W1" s="27"/>
      <c r="X1" s="27"/>
      <c r="Y1" s="27"/>
      <c r="Z1" s="27"/>
      <c r="AA1" s="27"/>
      <c r="AB1" s="27"/>
      <c r="AC1" s="27"/>
      <c r="AD1" s="27"/>
      <c r="AE1" s="27"/>
      <c r="AF1" s="27"/>
      <c r="AG1" s="27"/>
      <c r="AH1" s="27"/>
      <c r="AI1" s="27"/>
      <c r="AJ1" s="27"/>
      <c r="AK1" s="27"/>
      <c r="AL1" s="27"/>
      <c r="AM1" s="27"/>
      <c r="AN1" s="27"/>
      <c r="AO1" s="27"/>
      <c r="AP1" s="27"/>
      <c r="AQ1" s="27"/>
      <c r="AR1" s="27"/>
    </row>
    <row r="2" spans="1:44">
      <c r="A2" s="27"/>
      <c r="B2" s="343" t="s">
        <v>417</v>
      </c>
      <c r="C2" s="326"/>
      <c r="D2" s="326"/>
      <c r="E2" s="326"/>
      <c r="F2" s="326"/>
      <c r="G2" s="326"/>
      <c r="H2" s="326"/>
      <c r="I2" s="326"/>
      <c r="J2" s="326"/>
      <c r="K2" s="326"/>
      <c r="L2" s="326"/>
      <c r="M2" s="326"/>
      <c r="N2" s="326"/>
      <c r="O2" s="326"/>
      <c r="P2" s="326"/>
      <c r="Q2" s="319"/>
      <c r="R2" s="136"/>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44" ht="34.5" customHeight="1">
      <c r="A3" s="27"/>
      <c r="B3" s="320"/>
      <c r="C3" s="330"/>
      <c r="D3" s="330"/>
      <c r="E3" s="330"/>
      <c r="F3" s="330"/>
      <c r="G3" s="330"/>
      <c r="H3" s="330"/>
      <c r="I3" s="330"/>
      <c r="J3" s="330"/>
      <c r="K3" s="330"/>
      <c r="L3" s="330"/>
      <c r="M3" s="330"/>
      <c r="N3" s="330"/>
      <c r="O3" s="330"/>
      <c r="P3" s="330"/>
      <c r="Q3" s="321"/>
      <c r="R3" s="136"/>
      <c r="S3" s="27"/>
      <c r="T3" s="27"/>
      <c r="U3" s="27"/>
      <c r="V3" s="27"/>
      <c r="W3" s="27"/>
      <c r="X3" s="27"/>
      <c r="Y3" s="27"/>
      <c r="Z3" s="27"/>
      <c r="AA3" s="27"/>
      <c r="AB3" s="27"/>
      <c r="AC3" s="27"/>
      <c r="AD3" s="27"/>
      <c r="AE3" s="27"/>
      <c r="AF3" s="27"/>
      <c r="AG3" s="27"/>
      <c r="AH3" s="27"/>
      <c r="AI3" s="27"/>
      <c r="AJ3" s="27"/>
      <c r="AK3" s="27"/>
      <c r="AL3" s="27"/>
      <c r="AM3" s="27"/>
      <c r="AN3" s="27"/>
      <c r="AO3" s="27"/>
      <c r="AP3" s="27"/>
      <c r="AQ3" s="27"/>
      <c r="AR3" s="27"/>
    </row>
    <row r="4" spans="1:44" ht="39.75" customHeight="1">
      <c r="A4" s="27"/>
      <c r="B4" s="344" t="s">
        <v>418</v>
      </c>
      <c r="C4" s="345"/>
      <c r="D4" s="345"/>
      <c r="E4" s="345"/>
      <c r="F4" s="345"/>
      <c r="G4" s="345"/>
      <c r="H4" s="345"/>
      <c r="I4" s="345"/>
      <c r="J4" s="345"/>
      <c r="K4" s="345"/>
      <c r="L4" s="345"/>
      <c r="M4" s="345"/>
      <c r="N4" s="345"/>
      <c r="O4" s="345"/>
      <c r="P4" s="345"/>
      <c r="Q4" s="346"/>
      <c r="R4" s="136"/>
      <c r="S4" s="27"/>
      <c r="T4" s="27"/>
      <c r="U4" s="27"/>
      <c r="V4" s="27"/>
      <c r="W4" s="27"/>
      <c r="X4" s="27"/>
      <c r="Y4" s="27"/>
      <c r="Z4" s="27"/>
      <c r="AA4" s="27"/>
      <c r="AB4" s="27"/>
      <c r="AC4" s="27"/>
      <c r="AD4" s="27"/>
      <c r="AE4" s="27"/>
      <c r="AF4" s="27"/>
      <c r="AG4" s="27"/>
      <c r="AH4" s="27"/>
      <c r="AI4" s="27"/>
      <c r="AJ4" s="27"/>
      <c r="AK4" s="27"/>
      <c r="AL4" s="27"/>
      <c r="AM4" s="27"/>
      <c r="AN4" s="27"/>
      <c r="AO4" s="27"/>
      <c r="AP4" s="27"/>
      <c r="AQ4" s="27"/>
      <c r="AR4" s="27"/>
    </row>
    <row r="5" spans="1:44" ht="39.75" customHeight="1">
      <c r="A5" s="27"/>
      <c r="B5" s="344" t="s">
        <v>419</v>
      </c>
      <c r="C5" s="345"/>
      <c r="D5" s="345"/>
      <c r="E5" s="345"/>
      <c r="F5" s="345"/>
      <c r="G5" s="345"/>
      <c r="H5" s="345"/>
      <c r="I5" s="345"/>
      <c r="J5" s="345"/>
      <c r="K5" s="345"/>
      <c r="L5" s="345"/>
      <c r="M5" s="345"/>
      <c r="N5" s="345"/>
      <c r="O5" s="345"/>
      <c r="P5" s="345"/>
      <c r="Q5" s="346"/>
      <c r="R5" s="136"/>
      <c r="S5" s="27"/>
      <c r="T5" s="27"/>
      <c r="U5" s="27"/>
      <c r="V5" s="27"/>
      <c r="W5" s="27"/>
      <c r="X5" s="27"/>
      <c r="Y5" s="27"/>
      <c r="Z5" s="27"/>
      <c r="AA5" s="27"/>
      <c r="AB5" s="27"/>
      <c r="AC5" s="27"/>
      <c r="AD5" s="27"/>
      <c r="AE5" s="27"/>
      <c r="AF5" s="27"/>
      <c r="AG5" s="27"/>
      <c r="AH5" s="27"/>
      <c r="AI5" s="27"/>
      <c r="AJ5" s="27"/>
      <c r="AK5" s="27"/>
      <c r="AL5" s="27"/>
      <c r="AM5" s="27"/>
      <c r="AN5" s="27"/>
      <c r="AO5" s="27"/>
      <c r="AP5" s="27"/>
      <c r="AQ5" s="27"/>
      <c r="AR5" s="27"/>
    </row>
    <row r="6" spans="1:44" ht="42" customHeight="1">
      <c r="A6" s="27"/>
      <c r="B6" s="347" t="s">
        <v>742</v>
      </c>
      <c r="C6" s="332"/>
      <c r="D6" s="332"/>
      <c r="E6" s="332"/>
      <c r="F6" s="332"/>
      <c r="G6" s="332"/>
      <c r="H6" s="332"/>
      <c r="I6" s="332"/>
      <c r="J6" s="332"/>
      <c r="K6" s="332"/>
      <c r="L6" s="332"/>
      <c r="M6" s="332"/>
      <c r="N6" s="332"/>
      <c r="O6" s="332"/>
      <c r="P6" s="332"/>
      <c r="Q6" s="306"/>
      <c r="R6" s="136"/>
      <c r="S6" s="27"/>
      <c r="T6" s="27"/>
      <c r="U6" s="27"/>
      <c r="V6" s="27"/>
      <c r="W6" s="27"/>
      <c r="X6" s="27"/>
      <c r="Y6" s="27"/>
      <c r="Z6" s="27"/>
      <c r="AA6" s="27"/>
      <c r="AB6" s="27"/>
      <c r="AC6" s="27"/>
      <c r="AD6" s="27"/>
      <c r="AE6" s="27"/>
      <c r="AF6" s="27"/>
      <c r="AG6" s="27"/>
      <c r="AH6" s="27"/>
      <c r="AI6" s="27"/>
      <c r="AJ6" s="27"/>
      <c r="AK6" s="27"/>
      <c r="AL6" s="27"/>
      <c r="AM6" s="27"/>
      <c r="AN6" s="27"/>
      <c r="AO6" s="27"/>
      <c r="AP6" s="27"/>
      <c r="AQ6" s="27"/>
      <c r="AR6" s="27"/>
    </row>
    <row r="7" spans="1:44" ht="42" customHeight="1">
      <c r="A7" s="27"/>
      <c r="B7" s="347" t="s">
        <v>421</v>
      </c>
      <c r="C7" s="332"/>
      <c r="D7" s="332"/>
      <c r="E7" s="332"/>
      <c r="F7" s="332"/>
      <c r="G7" s="332"/>
      <c r="H7" s="332"/>
      <c r="I7" s="332"/>
      <c r="J7" s="332"/>
      <c r="K7" s="332"/>
      <c r="L7" s="332"/>
      <c r="M7" s="332"/>
      <c r="N7" s="332"/>
      <c r="O7" s="332"/>
      <c r="P7" s="332"/>
      <c r="Q7" s="306"/>
      <c r="R7" s="136"/>
      <c r="S7" s="27"/>
      <c r="T7" s="27"/>
      <c r="U7" s="27"/>
      <c r="V7" s="27"/>
      <c r="W7" s="27"/>
      <c r="X7" s="27"/>
      <c r="Y7" s="27"/>
      <c r="Z7" s="27"/>
      <c r="AA7" s="27"/>
      <c r="AB7" s="27"/>
      <c r="AC7" s="27"/>
      <c r="AD7" s="27"/>
      <c r="AE7" s="27"/>
      <c r="AF7" s="27"/>
      <c r="AG7" s="27"/>
      <c r="AH7" s="27"/>
      <c r="AI7" s="27"/>
      <c r="AJ7" s="27"/>
      <c r="AK7" s="27"/>
      <c r="AL7" s="27"/>
      <c r="AM7" s="27"/>
      <c r="AN7" s="27"/>
      <c r="AO7" s="27"/>
      <c r="AP7" s="27"/>
      <c r="AQ7" s="27"/>
      <c r="AR7" s="27"/>
    </row>
    <row r="8" spans="1:44" ht="39.75" customHeight="1">
      <c r="A8" s="27"/>
      <c r="B8" s="347" t="s">
        <v>422</v>
      </c>
      <c r="C8" s="332"/>
      <c r="D8" s="332"/>
      <c r="E8" s="332"/>
      <c r="F8" s="332"/>
      <c r="G8" s="332"/>
      <c r="H8" s="332"/>
      <c r="I8" s="332"/>
      <c r="J8" s="332"/>
      <c r="K8" s="332"/>
      <c r="L8" s="332"/>
      <c r="M8" s="332"/>
      <c r="N8" s="332"/>
      <c r="O8" s="332"/>
      <c r="P8" s="332"/>
      <c r="Q8" s="306"/>
      <c r="R8" s="136"/>
      <c r="S8" s="27"/>
      <c r="T8" s="27"/>
      <c r="U8" s="27"/>
      <c r="V8" s="27"/>
      <c r="W8" s="27"/>
      <c r="X8" s="27"/>
      <c r="Y8" s="27"/>
      <c r="Z8" s="27"/>
      <c r="AA8" s="27"/>
      <c r="AB8" s="27"/>
      <c r="AC8" s="27"/>
      <c r="AD8" s="27"/>
      <c r="AE8" s="27"/>
      <c r="AF8" s="27"/>
      <c r="AG8" s="27"/>
      <c r="AH8" s="27"/>
      <c r="AI8" s="27"/>
      <c r="AJ8" s="27"/>
      <c r="AK8" s="27"/>
      <c r="AL8" s="27"/>
      <c r="AM8" s="27"/>
      <c r="AN8" s="27"/>
      <c r="AO8" s="27"/>
      <c r="AP8" s="27"/>
      <c r="AQ8" s="27"/>
      <c r="AR8" s="27"/>
    </row>
    <row r="9" spans="1:44" ht="39.75" customHeight="1">
      <c r="A9" s="27"/>
      <c r="B9" s="347" t="s">
        <v>423</v>
      </c>
      <c r="C9" s="332"/>
      <c r="D9" s="332"/>
      <c r="E9" s="332"/>
      <c r="F9" s="332"/>
      <c r="G9" s="332"/>
      <c r="H9" s="332"/>
      <c r="I9" s="332"/>
      <c r="J9" s="332"/>
      <c r="K9" s="332"/>
      <c r="L9" s="332"/>
      <c r="M9" s="332"/>
      <c r="N9" s="332"/>
      <c r="O9" s="332"/>
      <c r="P9" s="332"/>
      <c r="Q9" s="306"/>
      <c r="R9" s="136"/>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28.5" customHeight="1">
      <c r="A10" s="23"/>
      <c r="B10" s="137"/>
      <c r="C10" s="138"/>
      <c r="D10" s="137"/>
      <c r="E10" s="137"/>
      <c r="F10" s="138"/>
      <c r="G10" s="137"/>
      <c r="H10" s="137"/>
      <c r="I10" s="137"/>
      <c r="J10" s="137"/>
      <c r="K10" s="137"/>
      <c r="L10" s="137"/>
      <c r="M10" s="137"/>
      <c r="N10" s="137"/>
      <c r="O10" s="137"/>
      <c r="P10" s="137"/>
      <c r="Q10" s="137"/>
      <c r="R10" s="136">
        <v>1</v>
      </c>
      <c r="S10" s="27" t="s">
        <v>34</v>
      </c>
      <c r="T10" s="27"/>
      <c r="U10" s="27" t="s">
        <v>424</v>
      </c>
      <c r="V10" s="27"/>
      <c r="W10" s="27" t="s">
        <v>425</v>
      </c>
      <c r="X10" s="27" t="s">
        <v>426</v>
      </c>
      <c r="Y10" s="27"/>
      <c r="Z10" s="27"/>
      <c r="AA10" s="27"/>
      <c r="AB10" s="27"/>
      <c r="AC10" s="27"/>
      <c r="AD10" s="27"/>
      <c r="AE10" s="27"/>
      <c r="AF10" s="27"/>
      <c r="AG10" s="27"/>
      <c r="AH10" s="27"/>
      <c r="AI10" s="27"/>
      <c r="AJ10" s="27"/>
      <c r="AK10" s="27"/>
      <c r="AL10" s="27"/>
      <c r="AM10" s="27"/>
      <c r="AN10" s="27"/>
      <c r="AO10" s="27"/>
      <c r="AP10" s="27"/>
      <c r="AQ10" s="27"/>
      <c r="AR10" s="27"/>
    </row>
    <row r="11" spans="1:44" ht="15.75" customHeight="1">
      <c r="A11" s="23"/>
      <c r="B11" s="352" t="s">
        <v>427</v>
      </c>
      <c r="C11" s="353" t="s">
        <v>428</v>
      </c>
      <c r="D11" s="326"/>
      <c r="E11" s="326"/>
      <c r="F11" s="319"/>
      <c r="G11" s="355" t="s">
        <v>429</v>
      </c>
      <c r="H11" s="326"/>
      <c r="I11" s="326"/>
      <c r="J11" s="319"/>
      <c r="K11" s="355" t="s">
        <v>430</v>
      </c>
      <c r="L11" s="326"/>
      <c r="M11" s="326"/>
      <c r="N11" s="326"/>
      <c r="O11" s="326"/>
      <c r="P11" s="326"/>
      <c r="Q11" s="319"/>
      <c r="R11" s="139">
        <v>2</v>
      </c>
      <c r="S11" s="140" t="s">
        <v>431</v>
      </c>
      <c r="T11" s="140"/>
      <c r="U11" s="140" t="s">
        <v>432</v>
      </c>
      <c r="V11" s="140"/>
      <c r="W11" s="140" t="s">
        <v>433</v>
      </c>
      <c r="X11" s="140" t="s">
        <v>434</v>
      </c>
      <c r="Y11" s="140"/>
      <c r="Z11" s="140"/>
      <c r="AA11" s="140"/>
      <c r="AB11" s="140"/>
      <c r="AC11" s="140"/>
      <c r="AD11" s="140"/>
      <c r="AE11" s="140"/>
      <c r="AF11" s="140"/>
      <c r="AG11" s="140"/>
      <c r="AH11" s="140"/>
      <c r="AI11" s="140"/>
      <c r="AJ11" s="140"/>
      <c r="AK11" s="140"/>
      <c r="AL11" s="140"/>
      <c r="AM11" s="140"/>
      <c r="AN11" s="140"/>
      <c r="AO11" s="140"/>
      <c r="AP11" s="140"/>
      <c r="AQ11" s="140"/>
      <c r="AR11" s="140"/>
    </row>
    <row r="12" spans="1:44" ht="37.5" customHeight="1">
      <c r="A12" s="23"/>
      <c r="B12" s="308"/>
      <c r="C12" s="354"/>
      <c r="D12" s="330"/>
      <c r="E12" s="330"/>
      <c r="F12" s="321"/>
      <c r="G12" s="320"/>
      <c r="H12" s="330"/>
      <c r="I12" s="330"/>
      <c r="J12" s="321"/>
      <c r="K12" s="320"/>
      <c r="L12" s="330"/>
      <c r="M12" s="330"/>
      <c r="N12" s="330"/>
      <c r="O12" s="330"/>
      <c r="P12" s="330"/>
      <c r="Q12" s="321"/>
      <c r="R12" s="139">
        <v>3</v>
      </c>
      <c r="S12" s="140"/>
      <c r="T12" s="140"/>
      <c r="U12" s="140" t="s">
        <v>435</v>
      </c>
      <c r="V12" s="140"/>
      <c r="W12" s="140" t="s">
        <v>436</v>
      </c>
      <c r="X12" s="140" t="s">
        <v>437</v>
      </c>
      <c r="Y12" s="140"/>
      <c r="Z12" s="140"/>
      <c r="AA12" s="140"/>
      <c r="AB12" s="140"/>
      <c r="AC12" s="140"/>
      <c r="AD12" s="140"/>
      <c r="AE12" s="140"/>
      <c r="AF12" s="140"/>
      <c r="AG12" s="140"/>
      <c r="AH12" s="140"/>
      <c r="AI12" s="140"/>
      <c r="AJ12" s="140"/>
      <c r="AK12" s="140"/>
      <c r="AL12" s="140"/>
      <c r="AM12" s="140"/>
      <c r="AN12" s="140"/>
      <c r="AO12" s="140"/>
      <c r="AP12" s="140"/>
      <c r="AQ12" s="140"/>
      <c r="AR12" s="140"/>
    </row>
    <row r="13" spans="1:44" ht="93.75" customHeight="1">
      <c r="A13" s="23"/>
      <c r="B13" s="309"/>
      <c r="C13" s="241" t="s">
        <v>438</v>
      </c>
      <c r="D13" s="242" t="s">
        <v>439</v>
      </c>
      <c r="E13" s="144" t="s">
        <v>440</v>
      </c>
      <c r="F13" s="243" t="s">
        <v>441</v>
      </c>
      <c r="G13" s="146" t="s">
        <v>442</v>
      </c>
      <c r="H13" s="147" t="s">
        <v>443</v>
      </c>
      <c r="I13" s="146" t="s">
        <v>444</v>
      </c>
      <c r="J13" s="146" t="s">
        <v>445</v>
      </c>
      <c r="K13" s="243" t="s">
        <v>446</v>
      </c>
      <c r="L13" s="243" t="s">
        <v>447</v>
      </c>
      <c r="M13" s="243" t="s">
        <v>448</v>
      </c>
      <c r="N13" s="243" t="s">
        <v>449</v>
      </c>
      <c r="O13" s="243" t="s">
        <v>450</v>
      </c>
      <c r="P13" s="243" t="s">
        <v>451</v>
      </c>
      <c r="Q13" s="243" t="s">
        <v>452</v>
      </c>
      <c r="R13" s="148">
        <v>4</v>
      </c>
      <c r="S13" s="149"/>
      <c r="T13" s="149"/>
      <c r="U13" s="149" t="s">
        <v>453</v>
      </c>
      <c r="V13" s="149"/>
      <c r="W13" s="149" t="s">
        <v>454</v>
      </c>
      <c r="X13" s="149"/>
      <c r="Y13" s="149"/>
      <c r="Z13" s="149"/>
      <c r="AA13" s="149"/>
      <c r="AB13" s="149"/>
      <c r="AC13" s="149"/>
      <c r="AD13" s="149"/>
      <c r="AE13" s="149"/>
      <c r="AF13" s="149"/>
      <c r="AG13" s="149"/>
      <c r="AH13" s="149"/>
      <c r="AI13" s="149"/>
      <c r="AJ13" s="149"/>
      <c r="AK13" s="149"/>
      <c r="AL13" s="149"/>
      <c r="AM13" s="149"/>
      <c r="AN13" s="149"/>
      <c r="AO13" s="149"/>
      <c r="AP13" s="149"/>
      <c r="AQ13" s="149"/>
      <c r="AR13" s="149"/>
    </row>
    <row r="14" spans="1:44" ht="84" customHeight="1">
      <c r="A14" s="229">
        <v>1</v>
      </c>
      <c r="B14" s="44" t="s">
        <v>691</v>
      </c>
      <c r="C14" s="161" t="s">
        <v>572</v>
      </c>
      <c r="D14" s="45"/>
      <c r="E14" s="45"/>
      <c r="F14" s="45"/>
      <c r="G14" s="45"/>
      <c r="H14" s="45"/>
      <c r="I14" s="45"/>
      <c r="J14" s="45"/>
      <c r="K14" s="45"/>
      <c r="L14" s="45"/>
      <c r="M14" s="45"/>
      <c r="N14" s="45"/>
      <c r="O14" s="45"/>
      <c r="P14" s="45"/>
      <c r="Q14" s="45"/>
      <c r="R14" s="34"/>
      <c r="S14" s="34"/>
      <c r="T14" s="34"/>
      <c r="U14" s="34"/>
      <c r="V14" s="34"/>
      <c r="W14" s="34"/>
      <c r="X14" s="34"/>
      <c r="Y14" s="42"/>
      <c r="Z14" s="42"/>
      <c r="AA14" s="23"/>
      <c r="AB14" s="23"/>
      <c r="AC14" s="23"/>
      <c r="AD14" s="23"/>
      <c r="AE14" s="23"/>
      <c r="AF14" s="23"/>
      <c r="AG14" s="23"/>
      <c r="AH14" s="23"/>
      <c r="AI14" s="23"/>
      <c r="AJ14" s="23"/>
      <c r="AK14" s="23"/>
      <c r="AL14" s="23"/>
      <c r="AM14" s="23"/>
      <c r="AN14" s="23"/>
      <c r="AO14" s="23"/>
      <c r="AP14" s="23"/>
      <c r="AQ14" s="23"/>
      <c r="AR14" s="23"/>
    </row>
    <row r="15" spans="1:44" ht="57" customHeight="1">
      <c r="A15" s="229">
        <v>2</v>
      </c>
      <c r="B15" s="44" t="s">
        <v>694</v>
      </c>
      <c r="C15" s="161" t="s">
        <v>743</v>
      </c>
      <c r="D15" s="45"/>
      <c r="E15" s="45"/>
      <c r="F15" s="45"/>
      <c r="G15" s="45"/>
      <c r="H15" s="45"/>
      <c r="I15" s="45"/>
      <c r="J15" s="45"/>
      <c r="K15" s="45"/>
      <c r="L15" s="45"/>
      <c r="M15" s="45"/>
      <c r="N15" s="45"/>
      <c r="O15" s="45"/>
      <c r="P15" s="45"/>
      <c r="Q15" s="45"/>
      <c r="R15" s="34"/>
      <c r="S15" s="34"/>
      <c r="T15" s="34"/>
      <c r="U15" s="34"/>
      <c r="V15" s="34"/>
      <c r="W15" s="34"/>
      <c r="X15" s="34"/>
      <c r="Y15" s="42"/>
      <c r="Z15" s="42"/>
      <c r="AA15" s="23"/>
      <c r="AB15" s="23"/>
      <c r="AC15" s="23"/>
      <c r="AD15" s="23"/>
      <c r="AE15" s="23"/>
      <c r="AF15" s="23"/>
      <c r="AG15" s="23"/>
      <c r="AH15" s="23"/>
      <c r="AI15" s="23"/>
      <c r="AJ15" s="23"/>
      <c r="AK15" s="23"/>
      <c r="AL15" s="23"/>
      <c r="AM15" s="23"/>
      <c r="AN15" s="23"/>
      <c r="AO15" s="23"/>
      <c r="AP15" s="23"/>
      <c r="AQ15" s="23"/>
      <c r="AR15" s="23"/>
    </row>
    <row r="16" spans="1:44" ht="57" customHeight="1">
      <c r="A16" s="229">
        <v>3</v>
      </c>
      <c r="B16" s="44" t="s">
        <v>697</v>
      </c>
      <c r="C16" s="161" t="s">
        <v>572</v>
      </c>
      <c r="D16" s="45"/>
      <c r="E16" s="45"/>
      <c r="F16" s="45"/>
      <c r="G16" s="45"/>
      <c r="H16" s="45"/>
      <c r="I16" s="45"/>
      <c r="J16" s="45"/>
      <c r="K16" s="45"/>
      <c r="L16" s="45"/>
      <c r="M16" s="45"/>
      <c r="N16" s="45"/>
      <c r="O16" s="45"/>
      <c r="P16" s="45"/>
      <c r="Q16" s="45"/>
      <c r="R16" s="34"/>
      <c r="S16" s="34"/>
      <c r="T16" s="34"/>
      <c r="U16" s="34"/>
      <c r="V16" s="34"/>
      <c r="W16" s="34"/>
      <c r="X16" s="34"/>
      <c r="Y16" s="42"/>
      <c r="Z16" s="42"/>
      <c r="AA16" s="23"/>
      <c r="AB16" s="23"/>
      <c r="AC16" s="23"/>
      <c r="AD16" s="23"/>
      <c r="AE16" s="23"/>
      <c r="AF16" s="23"/>
      <c r="AG16" s="23"/>
      <c r="AH16" s="23"/>
      <c r="AI16" s="23"/>
      <c r="AJ16" s="23"/>
      <c r="AK16" s="23"/>
      <c r="AL16" s="23"/>
      <c r="AM16" s="23"/>
      <c r="AN16" s="23"/>
      <c r="AO16" s="23"/>
      <c r="AP16" s="23"/>
      <c r="AQ16" s="23"/>
      <c r="AR16" s="23"/>
    </row>
    <row r="17" spans="1:44" ht="102" customHeight="1">
      <c r="A17" s="43">
        <v>4</v>
      </c>
      <c r="B17" s="44" t="s">
        <v>698</v>
      </c>
      <c r="C17" s="161" t="s">
        <v>572</v>
      </c>
      <c r="D17" s="45"/>
      <c r="E17" s="45"/>
      <c r="F17" s="45"/>
      <c r="G17" s="45"/>
      <c r="H17" s="45"/>
      <c r="I17" s="45"/>
      <c r="J17" s="45"/>
      <c r="K17" s="45"/>
      <c r="L17" s="45"/>
      <c r="M17" s="45"/>
      <c r="N17" s="45"/>
      <c r="O17" s="45"/>
      <c r="P17" s="45"/>
      <c r="Q17" s="45"/>
      <c r="R17" s="34"/>
      <c r="S17" s="34"/>
      <c r="T17" s="34"/>
      <c r="U17" s="34"/>
      <c r="V17" s="34"/>
      <c r="W17" s="34"/>
      <c r="X17" s="34"/>
      <c r="Y17" s="42"/>
      <c r="Z17" s="42"/>
      <c r="AA17" s="23"/>
      <c r="AB17" s="23"/>
      <c r="AC17" s="23"/>
      <c r="AD17" s="23"/>
      <c r="AE17" s="23"/>
      <c r="AF17" s="23"/>
      <c r="AG17" s="23"/>
      <c r="AH17" s="23"/>
      <c r="AI17" s="23"/>
      <c r="AJ17" s="23"/>
      <c r="AK17" s="23"/>
      <c r="AL17" s="23"/>
      <c r="AM17" s="23"/>
      <c r="AN17" s="23"/>
      <c r="AO17" s="23"/>
      <c r="AP17" s="23"/>
      <c r="AQ17" s="23"/>
      <c r="AR17" s="23"/>
    </row>
    <row r="18" spans="1:44" ht="57" customHeight="1">
      <c r="A18" s="43">
        <v>5</v>
      </c>
      <c r="B18" s="44" t="s">
        <v>699</v>
      </c>
      <c r="C18" s="161" t="s">
        <v>572</v>
      </c>
      <c r="D18" s="45"/>
      <c r="E18" s="45"/>
      <c r="F18" s="45"/>
      <c r="G18" s="45"/>
      <c r="H18" s="45"/>
      <c r="I18" s="45"/>
      <c r="J18" s="45"/>
      <c r="K18" s="45"/>
      <c r="L18" s="45"/>
      <c r="M18" s="45"/>
      <c r="N18" s="45"/>
      <c r="O18" s="45"/>
      <c r="P18" s="45"/>
      <c r="Q18" s="45"/>
      <c r="R18" s="34"/>
      <c r="S18" s="34"/>
      <c r="T18" s="34"/>
      <c r="U18" s="34"/>
      <c r="V18" s="34"/>
      <c r="W18" s="34"/>
      <c r="X18" s="34"/>
      <c r="Y18" s="42"/>
      <c r="Z18" s="42"/>
      <c r="AA18" s="23"/>
      <c r="AB18" s="23"/>
      <c r="AC18" s="23"/>
      <c r="AD18" s="23"/>
      <c r="AE18" s="23"/>
      <c r="AF18" s="23"/>
      <c r="AG18" s="23"/>
      <c r="AH18" s="23"/>
      <c r="AI18" s="23"/>
      <c r="AJ18" s="23"/>
      <c r="AK18" s="23"/>
      <c r="AL18" s="23"/>
      <c r="AM18" s="23"/>
      <c r="AN18" s="23"/>
      <c r="AO18" s="23"/>
      <c r="AP18" s="23"/>
      <c r="AQ18" s="23"/>
      <c r="AR18" s="23"/>
    </row>
    <row r="19" spans="1:44" ht="57" customHeight="1">
      <c r="A19" s="43">
        <v>6</v>
      </c>
      <c r="B19" s="44" t="s">
        <v>701</v>
      </c>
      <c r="C19" s="161" t="s">
        <v>572</v>
      </c>
      <c r="D19" s="45"/>
      <c r="E19" s="45"/>
      <c r="F19" s="45"/>
      <c r="G19" s="45"/>
      <c r="H19" s="45"/>
      <c r="I19" s="45"/>
      <c r="J19" s="45"/>
      <c r="K19" s="45"/>
      <c r="L19" s="45"/>
      <c r="M19" s="45"/>
      <c r="N19" s="45"/>
      <c r="O19" s="45"/>
      <c r="P19" s="45"/>
      <c r="Q19" s="45"/>
      <c r="R19" s="34"/>
      <c r="S19" s="34"/>
      <c r="T19" s="34"/>
      <c r="U19" s="34"/>
      <c r="V19" s="34"/>
      <c r="W19" s="34"/>
      <c r="X19" s="34"/>
      <c r="Y19" s="42"/>
      <c r="Z19" s="42"/>
      <c r="AA19" s="23"/>
      <c r="AB19" s="23"/>
      <c r="AC19" s="23"/>
      <c r="AD19" s="23"/>
      <c r="AE19" s="23"/>
      <c r="AF19" s="23"/>
      <c r="AG19" s="23"/>
      <c r="AH19" s="23"/>
      <c r="AI19" s="23"/>
      <c r="AJ19" s="23"/>
      <c r="AK19" s="23"/>
      <c r="AL19" s="23"/>
      <c r="AM19" s="23"/>
      <c r="AN19" s="23"/>
      <c r="AO19" s="23"/>
      <c r="AP19" s="23"/>
      <c r="AQ19" s="23"/>
      <c r="AR19" s="23"/>
    </row>
    <row r="20" spans="1:44" ht="139.5" customHeight="1">
      <c r="A20" s="43">
        <v>7</v>
      </c>
      <c r="B20" s="44" t="s">
        <v>703</v>
      </c>
      <c r="C20" s="161" t="s">
        <v>572</v>
      </c>
      <c r="D20" s="45"/>
      <c r="E20" s="45"/>
      <c r="F20" s="45"/>
      <c r="G20" s="45"/>
      <c r="H20" s="45"/>
      <c r="I20" s="45"/>
      <c r="J20" s="45"/>
      <c r="K20" s="45"/>
      <c r="L20" s="45"/>
      <c r="M20" s="45"/>
      <c r="N20" s="45"/>
      <c r="O20" s="45"/>
      <c r="P20" s="45"/>
      <c r="Q20" s="45"/>
      <c r="R20" s="34"/>
      <c r="S20" s="34"/>
      <c r="T20" s="34"/>
      <c r="U20" s="34"/>
      <c r="V20" s="34"/>
      <c r="W20" s="34"/>
      <c r="X20" s="34"/>
      <c r="Y20" s="42"/>
      <c r="Z20" s="42"/>
      <c r="AA20" s="23"/>
      <c r="AB20" s="23"/>
      <c r="AC20" s="23"/>
      <c r="AD20" s="23"/>
      <c r="AE20" s="23"/>
      <c r="AF20" s="23"/>
      <c r="AG20" s="23"/>
      <c r="AH20" s="23"/>
      <c r="AI20" s="23"/>
      <c r="AJ20" s="23"/>
      <c r="AK20" s="23"/>
      <c r="AL20" s="23"/>
      <c r="AM20" s="23"/>
      <c r="AN20" s="23"/>
      <c r="AO20" s="23"/>
      <c r="AP20" s="23"/>
      <c r="AQ20" s="23"/>
      <c r="AR20" s="23"/>
    </row>
    <row r="21" spans="1:44" ht="132" customHeight="1">
      <c r="A21" s="244">
        <v>8</v>
      </c>
      <c r="B21" s="245" t="s">
        <v>705</v>
      </c>
      <c r="C21" s="161" t="s">
        <v>572</v>
      </c>
      <c r="D21" s="45"/>
      <c r="E21" s="45"/>
      <c r="F21" s="45"/>
      <c r="G21" s="45"/>
      <c r="H21" s="45"/>
      <c r="I21" s="45"/>
      <c r="J21" s="45"/>
      <c r="K21" s="45"/>
      <c r="L21" s="45"/>
      <c r="M21" s="45"/>
      <c r="N21" s="45"/>
      <c r="O21" s="45"/>
      <c r="P21" s="45"/>
      <c r="Q21" s="45"/>
      <c r="R21" s="34"/>
      <c r="S21" s="34"/>
      <c r="T21" s="34"/>
      <c r="U21" s="34"/>
      <c r="V21" s="34"/>
      <c r="W21" s="34"/>
      <c r="X21" s="34"/>
      <c r="Y21" s="42"/>
      <c r="Z21" s="42"/>
      <c r="AA21" s="23"/>
      <c r="AB21" s="23"/>
      <c r="AC21" s="23"/>
      <c r="AD21" s="23"/>
      <c r="AE21" s="23"/>
      <c r="AF21" s="23"/>
      <c r="AG21" s="23"/>
      <c r="AH21" s="23"/>
      <c r="AI21" s="23"/>
      <c r="AJ21" s="23"/>
      <c r="AK21" s="23"/>
      <c r="AL21" s="23"/>
      <c r="AM21" s="23"/>
      <c r="AN21" s="23"/>
      <c r="AO21" s="23"/>
      <c r="AP21" s="23"/>
      <c r="AQ21" s="23"/>
      <c r="AR21" s="23"/>
    </row>
    <row r="22" spans="1:44" ht="69" customHeight="1">
      <c r="A22" s="244">
        <v>9</v>
      </c>
      <c r="B22" s="245" t="s">
        <v>707</v>
      </c>
      <c r="C22" s="161" t="s">
        <v>572</v>
      </c>
      <c r="D22" s="45"/>
      <c r="E22" s="45"/>
      <c r="F22" s="45"/>
      <c r="G22" s="45"/>
      <c r="H22" s="45"/>
      <c r="I22" s="45"/>
      <c r="J22" s="45"/>
      <c r="K22" s="45"/>
      <c r="L22" s="45"/>
      <c r="M22" s="45"/>
      <c r="N22" s="45"/>
      <c r="O22" s="45"/>
      <c r="P22" s="45"/>
      <c r="Q22" s="45"/>
      <c r="R22" s="34"/>
      <c r="S22" s="34"/>
      <c r="T22" s="34"/>
      <c r="U22" s="34"/>
      <c r="V22" s="34"/>
      <c r="W22" s="34"/>
      <c r="X22" s="34"/>
      <c r="Y22" s="42"/>
      <c r="Z22" s="42"/>
      <c r="AA22" s="23"/>
      <c r="AB22" s="23"/>
      <c r="AC22" s="23"/>
      <c r="AD22" s="23"/>
      <c r="AE22" s="23"/>
      <c r="AF22" s="23"/>
      <c r="AG22" s="23"/>
      <c r="AH22" s="23"/>
      <c r="AI22" s="23"/>
      <c r="AJ22" s="23"/>
      <c r="AK22" s="23"/>
      <c r="AL22" s="23"/>
      <c r="AM22" s="23"/>
      <c r="AN22" s="23"/>
      <c r="AO22" s="23"/>
      <c r="AP22" s="23"/>
      <c r="AQ22" s="23"/>
      <c r="AR22" s="23"/>
    </row>
    <row r="23" spans="1:44" ht="66" customHeight="1">
      <c r="A23" s="43">
        <v>10</v>
      </c>
      <c r="B23" s="44" t="s">
        <v>709</v>
      </c>
      <c r="C23" s="161" t="s">
        <v>572</v>
      </c>
      <c r="D23" s="45"/>
      <c r="E23" s="45"/>
      <c r="F23" s="45"/>
      <c r="G23" s="45"/>
      <c r="H23" s="45"/>
      <c r="I23" s="45"/>
      <c r="J23" s="45"/>
      <c r="K23" s="45"/>
      <c r="L23" s="45"/>
      <c r="M23" s="45"/>
      <c r="N23" s="45"/>
      <c r="O23" s="45"/>
      <c r="P23" s="45"/>
      <c r="Q23" s="45"/>
      <c r="R23" s="34"/>
      <c r="S23" s="34"/>
      <c r="T23" s="34"/>
      <c r="U23" s="34"/>
      <c r="V23" s="34"/>
      <c r="W23" s="34"/>
      <c r="X23" s="34"/>
      <c r="Y23" s="42"/>
      <c r="Z23" s="42"/>
      <c r="AA23" s="23"/>
      <c r="AB23" s="23"/>
      <c r="AC23" s="23"/>
      <c r="AD23" s="23"/>
      <c r="AE23" s="23"/>
      <c r="AF23" s="23"/>
      <c r="AG23" s="23"/>
      <c r="AH23" s="23"/>
      <c r="AI23" s="23"/>
      <c r="AJ23" s="23"/>
      <c r="AK23" s="23"/>
      <c r="AL23" s="23"/>
      <c r="AM23" s="23"/>
      <c r="AN23" s="23"/>
      <c r="AO23" s="23"/>
      <c r="AP23" s="23"/>
      <c r="AQ23" s="23"/>
      <c r="AR23" s="23"/>
    </row>
    <row r="24" spans="1:44" ht="19.5" customHeight="1">
      <c r="A24" s="23"/>
      <c r="B24" s="23"/>
      <c r="C24" s="175"/>
      <c r="D24" s="23"/>
      <c r="E24" s="23"/>
      <c r="F24" s="175"/>
      <c r="G24" s="23"/>
      <c r="H24" s="26"/>
      <c r="I24" s="26"/>
      <c r="J24" s="26"/>
      <c r="K24" s="26"/>
      <c r="L24" s="26"/>
      <c r="M24" s="26"/>
      <c r="N24" s="26"/>
      <c r="O24" s="26"/>
      <c r="P24" s="26"/>
      <c r="Q24" s="23"/>
      <c r="R24" s="26"/>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ht="30.75" customHeight="1">
      <c r="A25" s="23"/>
      <c r="B25" s="23"/>
      <c r="C25" s="175"/>
      <c r="D25" s="23"/>
      <c r="E25" s="23"/>
      <c r="F25" s="175"/>
      <c r="G25" s="23"/>
      <c r="H25" s="356" t="s">
        <v>578</v>
      </c>
      <c r="I25" s="357"/>
      <c r="J25" s="357"/>
      <c r="K25" s="357"/>
      <c r="L25" s="358"/>
      <c r="M25" s="136"/>
      <c r="N25" s="136"/>
      <c r="O25" s="136"/>
      <c r="P25" s="136"/>
      <c r="Q25" s="27"/>
      <c r="R25" s="26"/>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row>
    <row r="26" spans="1:44" ht="30.75" customHeight="1">
      <c r="A26" s="23"/>
      <c r="B26" s="23"/>
      <c r="C26" s="175"/>
      <c r="D26" s="23"/>
      <c r="E26" s="23"/>
      <c r="F26" s="175"/>
      <c r="G26" s="23"/>
      <c r="H26" s="359"/>
      <c r="I26" s="360"/>
      <c r="J26" s="360"/>
      <c r="K26" s="360"/>
      <c r="L26" s="361"/>
      <c r="M26" s="136"/>
      <c r="N26" s="136"/>
      <c r="O26" s="136"/>
      <c r="P26" s="136"/>
      <c r="Q26" s="27"/>
      <c r="R26" s="26"/>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56.25" customHeight="1">
      <c r="A27" s="23"/>
      <c r="B27" s="23"/>
      <c r="C27" s="175"/>
      <c r="D27" s="23"/>
      <c r="E27" s="23"/>
      <c r="F27" s="175"/>
      <c r="G27" s="348" t="s">
        <v>579</v>
      </c>
      <c r="H27" s="362" t="s">
        <v>580</v>
      </c>
      <c r="I27" s="363"/>
      <c r="J27" s="176" t="s">
        <v>581</v>
      </c>
      <c r="K27" s="176" t="s">
        <v>582</v>
      </c>
      <c r="L27" s="177" t="s">
        <v>583</v>
      </c>
      <c r="M27" s="136"/>
      <c r="N27" s="136"/>
      <c r="O27" s="136"/>
      <c r="P27" s="136"/>
      <c r="Q27" s="27"/>
      <c r="R27" s="26"/>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40.5" customHeight="1">
      <c r="A28" s="23"/>
      <c r="B28" s="23"/>
      <c r="C28" s="175"/>
      <c r="D28" s="23"/>
      <c r="E28" s="23"/>
      <c r="F28" s="175"/>
      <c r="G28" s="349"/>
      <c r="H28" s="364">
        <v>1.2</v>
      </c>
      <c r="I28" s="365"/>
      <c r="J28" s="178" t="s">
        <v>584</v>
      </c>
      <c r="K28" s="179" t="s">
        <v>585</v>
      </c>
      <c r="L28" s="178" t="s">
        <v>586</v>
      </c>
      <c r="M28" s="136"/>
      <c r="N28" s="136"/>
      <c r="O28" s="136"/>
      <c r="P28" s="136"/>
      <c r="Q28" s="27"/>
      <c r="R28" s="26"/>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ht="15.75" customHeight="1">
      <c r="A29" s="27"/>
      <c r="B29" s="27"/>
      <c r="C29" s="135"/>
      <c r="D29" s="27"/>
      <c r="E29" s="27"/>
      <c r="F29" s="135"/>
      <c r="G29" s="27"/>
      <c r="H29" s="136"/>
      <c r="I29" s="136"/>
      <c r="J29" s="136"/>
      <c r="K29" s="136"/>
      <c r="L29" s="136"/>
      <c r="M29" s="136"/>
      <c r="N29" s="136"/>
      <c r="O29" s="136"/>
      <c r="P29" s="136"/>
      <c r="Q29" s="27"/>
      <c r="R29" s="136"/>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row>
    <row r="30" spans="1:44" ht="15.75" customHeight="1">
      <c r="A30" s="27"/>
      <c r="B30" s="27"/>
      <c r="C30" s="135"/>
      <c r="D30" s="27"/>
      <c r="E30" s="27"/>
      <c r="F30" s="135"/>
      <c r="G30" s="27"/>
      <c r="H30" s="136"/>
      <c r="I30" s="136"/>
      <c r="J30" s="136"/>
      <c r="K30" s="136"/>
      <c r="L30" s="136"/>
      <c r="M30" s="136"/>
      <c r="N30" s="136"/>
      <c r="O30" s="136"/>
      <c r="P30" s="136"/>
      <c r="Q30" s="27"/>
      <c r="R30" s="136"/>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row>
    <row r="31" spans="1:44" ht="13.5" customHeight="1">
      <c r="A31" s="27"/>
      <c r="B31" s="27"/>
      <c r="C31" s="135"/>
      <c r="D31" s="27"/>
      <c r="E31" s="27"/>
      <c r="F31" s="135"/>
      <c r="G31" s="27"/>
      <c r="H31" s="136"/>
      <c r="I31" s="136"/>
      <c r="J31" s="136"/>
      <c r="K31" s="136"/>
      <c r="L31" s="136"/>
      <c r="M31" s="136"/>
      <c r="N31" s="136"/>
      <c r="O31" s="136"/>
      <c r="P31" s="136"/>
      <c r="Q31" s="27"/>
      <c r="R31" s="136"/>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row>
    <row r="32" spans="1:44" ht="15.75" hidden="1" customHeight="1">
      <c r="A32" s="27"/>
      <c r="B32" s="27"/>
      <c r="C32" s="135"/>
      <c r="D32" s="27"/>
      <c r="E32" s="27"/>
      <c r="F32" s="135"/>
      <c r="G32" s="27"/>
      <c r="H32" s="136"/>
      <c r="I32" s="136"/>
      <c r="J32" s="136"/>
      <c r="K32" s="136"/>
      <c r="L32" s="136"/>
      <c r="M32" s="136"/>
      <c r="N32" s="136"/>
      <c r="O32" s="136"/>
      <c r="P32" s="136"/>
      <c r="Q32" s="27"/>
      <c r="R32" s="136"/>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row>
    <row r="33" spans="1:44" ht="15.75" hidden="1" customHeight="1">
      <c r="A33" s="27"/>
      <c r="B33" s="27"/>
      <c r="C33" s="135"/>
      <c r="D33" s="27"/>
      <c r="E33" s="27"/>
      <c r="F33" s="135"/>
      <c r="G33" s="27"/>
      <c r="H33" s="136"/>
      <c r="I33" s="136"/>
      <c r="J33" s="136"/>
      <c r="K33" s="136"/>
      <c r="L33" s="136"/>
      <c r="M33" s="136"/>
      <c r="N33" s="136"/>
      <c r="O33" s="136"/>
      <c r="P33" s="136"/>
      <c r="Q33" s="27"/>
      <c r="R33" s="136"/>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row>
    <row r="34" spans="1:44" ht="28.5" customHeight="1">
      <c r="A34" s="27"/>
      <c r="B34" s="350" t="s">
        <v>744</v>
      </c>
      <c r="C34" s="338"/>
      <c r="D34" s="338"/>
      <c r="E34" s="338"/>
      <c r="F34" s="338"/>
      <c r="G34" s="338"/>
      <c r="H34" s="314"/>
      <c r="I34" s="180"/>
      <c r="J34" s="136"/>
      <c r="K34" s="136"/>
      <c r="L34" s="136"/>
      <c r="M34" s="136"/>
      <c r="N34" s="136"/>
      <c r="O34" s="136"/>
      <c r="P34" s="136"/>
      <c r="Q34" s="27"/>
      <c r="R34" s="136"/>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row>
    <row r="35" spans="1:44" ht="21" customHeight="1">
      <c r="A35" s="27"/>
      <c r="B35" s="315"/>
      <c r="C35" s="341"/>
      <c r="D35" s="341"/>
      <c r="E35" s="341"/>
      <c r="F35" s="341"/>
      <c r="G35" s="341"/>
      <c r="H35" s="316"/>
      <c r="I35" s="180"/>
      <c r="J35" s="136"/>
      <c r="K35" s="136"/>
      <c r="L35" s="136"/>
      <c r="M35" s="136"/>
      <c r="N35" s="136"/>
      <c r="O35" s="136"/>
      <c r="P35" s="136"/>
      <c r="Q35" s="27"/>
      <c r="R35" s="136"/>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row>
    <row r="36" spans="1:44" ht="23.25" customHeight="1">
      <c r="A36" s="27"/>
      <c r="B36" s="351" t="s">
        <v>588</v>
      </c>
      <c r="C36" s="324"/>
      <c r="D36" s="324"/>
      <c r="E36" s="324"/>
      <c r="F36" s="324"/>
      <c r="G36" s="324"/>
      <c r="H36" s="324"/>
      <c r="I36" s="324"/>
      <c r="J36" s="324"/>
      <c r="K36" s="324"/>
      <c r="L36" s="324"/>
      <c r="M36" s="301"/>
      <c r="N36" s="181"/>
      <c r="O36" s="181"/>
      <c r="P36" s="136"/>
      <c r="Q36" s="27"/>
      <c r="R36" s="136"/>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row>
    <row r="37" spans="1:44" ht="25.5" customHeight="1">
      <c r="A37" s="27"/>
      <c r="B37" s="27"/>
      <c r="C37" s="135"/>
      <c r="D37" s="27"/>
      <c r="E37" s="27"/>
      <c r="F37" s="27"/>
      <c r="G37" s="27"/>
      <c r="H37" s="135"/>
      <c r="I37" s="27"/>
      <c r="J37" s="136"/>
      <c r="K37" s="136"/>
      <c r="L37" s="136"/>
      <c r="M37" s="136"/>
      <c r="N37" s="136"/>
      <c r="O37" s="136"/>
      <c r="P37" s="136"/>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row>
    <row r="38" spans="1:44" ht="93" customHeight="1">
      <c r="A38" s="182"/>
      <c r="B38" s="183" t="s">
        <v>589</v>
      </c>
      <c r="C38" s="183" t="s">
        <v>590</v>
      </c>
      <c r="D38" s="183" t="s">
        <v>591</v>
      </c>
      <c r="E38" s="184" t="s">
        <v>592</v>
      </c>
      <c r="F38" s="185" t="s">
        <v>593</v>
      </c>
      <c r="G38" s="184" t="s">
        <v>594</v>
      </c>
      <c r="H38" s="183" t="s">
        <v>595</v>
      </c>
      <c r="I38" s="182"/>
      <c r="J38" s="182"/>
      <c r="K38" s="182"/>
      <c r="L38" s="182"/>
      <c r="M38" s="186"/>
      <c r="N38" s="186"/>
      <c r="O38" s="186"/>
      <c r="P38" s="181"/>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row>
    <row r="39" spans="1:44" ht="45" customHeight="1">
      <c r="A39" s="182"/>
      <c r="B39" s="187">
        <f>COUNTA(B23)</f>
        <v>1</v>
      </c>
      <c r="C39" s="187">
        <f>COUNTIF($Q23,"REALIZADO")</f>
        <v>0</v>
      </c>
      <c r="D39" s="188">
        <f>C39/$B$39</f>
        <v>0</v>
      </c>
      <c r="E39" s="187">
        <f>COUNTIF($Q23,"EM ELABORAÇÃO")</f>
        <v>0</v>
      </c>
      <c r="F39" s="189">
        <f>E39/$B$39</f>
        <v>0</v>
      </c>
      <c r="G39" s="187">
        <f>COUNTIF($Q23,"NÃO REALIZADO")</f>
        <v>0</v>
      </c>
      <c r="H39" s="188">
        <f>G39/$B$39</f>
        <v>0</v>
      </c>
      <c r="I39" s="182"/>
      <c r="J39" s="182"/>
      <c r="K39" s="182"/>
      <c r="L39" s="182"/>
      <c r="M39" s="186"/>
      <c r="N39" s="186"/>
      <c r="O39" s="186"/>
      <c r="P39" s="136"/>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row>
    <row r="40" spans="1:44" ht="26.25" customHeight="1">
      <c r="A40" s="27"/>
      <c r="B40" s="27"/>
      <c r="C40" s="135"/>
      <c r="D40" s="27"/>
      <c r="E40" s="27"/>
      <c r="F40" s="135"/>
      <c r="G40" s="27"/>
      <c r="H40" s="136"/>
      <c r="I40" s="136"/>
      <c r="J40" s="136"/>
      <c r="K40" s="136"/>
      <c r="L40" s="136"/>
      <c r="M40" s="186"/>
      <c r="N40" s="186"/>
      <c r="O40" s="186"/>
      <c r="P40" s="186"/>
      <c r="Q40" s="27"/>
      <c r="R40" s="136"/>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row>
    <row r="41" spans="1:44" ht="75.75" customHeight="1">
      <c r="A41" s="27"/>
      <c r="B41" s="350" t="s">
        <v>596</v>
      </c>
      <c r="C41" s="338"/>
      <c r="D41" s="338"/>
      <c r="E41" s="338"/>
      <c r="F41" s="338"/>
      <c r="G41" s="338"/>
      <c r="H41" s="314"/>
      <c r="I41" s="136"/>
      <c r="J41" s="136"/>
      <c r="K41" s="136"/>
      <c r="L41" s="136"/>
      <c r="M41" s="186"/>
      <c r="N41" s="186"/>
      <c r="O41" s="186"/>
      <c r="P41" s="186"/>
      <c r="Q41" s="27"/>
      <c r="R41" s="136"/>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row>
    <row r="42" spans="1:44" ht="15.75" customHeight="1">
      <c r="A42" s="27"/>
      <c r="B42" s="315"/>
      <c r="C42" s="341"/>
      <c r="D42" s="341"/>
      <c r="E42" s="341"/>
      <c r="F42" s="341"/>
      <c r="G42" s="341"/>
      <c r="H42" s="316"/>
      <c r="I42" s="136"/>
      <c r="J42" s="136"/>
      <c r="K42" s="136"/>
      <c r="L42" s="136"/>
      <c r="M42" s="136"/>
      <c r="N42" s="136"/>
      <c r="O42" s="136"/>
      <c r="P42" s="136"/>
      <c r="Q42" s="27"/>
      <c r="R42" s="136"/>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row>
    <row r="43" spans="1:44" ht="28.5" customHeight="1">
      <c r="A43" s="27"/>
      <c r="B43" s="351" t="s">
        <v>597</v>
      </c>
      <c r="C43" s="324"/>
      <c r="D43" s="324"/>
      <c r="E43" s="324"/>
      <c r="F43" s="324"/>
      <c r="G43" s="324"/>
      <c r="H43" s="324"/>
      <c r="I43" s="324"/>
      <c r="J43" s="324"/>
      <c r="K43" s="324"/>
      <c r="L43" s="324"/>
      <c r="M43" s="301"/>
      <c r="N43" s="136"/>
      <c r="O43" s="136"/>
      <c r="P43" s="136"/>
      <c r="Q43" s="27"/>
      <c r="R43" s="136"/>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row>
    <row r="44" spans="1:44" ht="15.75" customHeight="1">
      <c r="A44" s="27"/>
      <c r="B44" s="27"/>
      <c r="C44" s="135"/>
      <c r="D44" s="27"/>
      <c r="E44" s="27"/>
      <c r="F44" s="135"/>
      <c r="G44" s="27"/>
      <c r="H44" s="136"/>
      <c r="I44" s="136"/>
      <c r="J44" s="136"/>
      <c r="K44" s="136"/>
      <c r="L44" s="136"/>
      <c r="M44" s="136"/>
      <c r="N44" s="136"/>
      <c r="O44" s="136"/>
      <c r="P44" s="136"/>
      <c r="Q44" s="27"/>
      <c r="R44" s="136"/>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row>
    <row r="45" spans="1:44" ht="93" customHeight="1">
      <c r="A45" s="182"/>
      <c r="B45" s="183" t="s">
        <v>598</v>
      </c>
      <c r="C45" s="183" t="s">
        <v>590</v>
      </c>
      <c r="D45" s="183" t="s">
        <v>591</v>
      </c>
      <c r="E45" s="184" t="s">
        <v>592</v>
      </c>
      <c r="F45" s="185" t="s">
        <v>593</v>
      </c>
      <c r="G45" s="184" t="s">
        <v>594</v>
      </c>
      <c r="H45" s="183" t="s">
        <v>595</v>
      </c>
      <c r="I45" s="136"/>
      <c r="J45" s="136"/>
      <c r="K45" s="182"/>
      <c r="L45" s="182"/>
      <c r="M45" s="186"/>
      <c r="N45" s="186"/>
      <c r="O45" s="186"/>
      <c r="P45" s="181"/>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row>
    <row r="46" spans="1:44" ht="45" customHeight="1">
      <c r="A46" s="182"/>
      <c r="B46" s="187">
        <f>COUNTIF($F23,"INTEGRIDADE")</f>
        <v>0</v>
      </c>
      <c r="C46" s="187">
        <f>COUNTIFS($F23,"integridade",$Q23,"realizado")</f>
        <v>0</v>
      </c>
      <c r="D46" s="188" t="e">
        <f>C46/$B$46</f>
        <v>#DIV/0!</v>
      </c>
      <c r="E46" s="187">
        <f>COUNTIFS($F23,"integridade",$Q23,"em elaboração")</f>
        <v>0</v>
      </c>
      <c r="F46" s="189" t="e">
        <f>E46/$B$46</f>
        <v>#DIV/0!</v>
      </c>
      <c r="G46" s="187">
        <f>COUNTIFS($F23,"integridade",$Q23,"não realizado")</f>
        <v>0</v>
      </c>
      <c r="H46" s="188" t="e">
        <f>G46/$B$46</f>
        <v>#DIV/0!</v>
      </c>
      <c r="I46" s="182"/>
      <c r="J46" s="182"/>
      <c r="K46" s="182"/>
      <c r="L46" s="182"/>
      <c r="M46" s="186"/>
      <c r="N46" s="186"/>
      <c r="O46" s="186"/>
      <c r="P46" s="136"/>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row>
    <row r="47" spans="1:44" ht="15.75" customHeight="1">
      <c r="A47" s="27"/>
      <c r="B47" s="27"/>
      <c r="C47" s="135"/>
      <c r="D47" s="27"/>
      <c r="E47" s="27"/>
      <c r="F47" s="135"/>
      <c r="G47" s="27"/>
      <c r="H47" s="136"/>
      <c r="I47" s="136"/>
      <c r="J47" s="136"/>
      <c r="K47" s="136"/>
      <c r="L47" s="136"/>
      <c r="M47" s="136"/>
      <c r="N47" s="136"/>
      <c r="O47" s="136"/>
      <c r="P47" s="136"/>
      <c r="Q47" s="27"/>
      <c r="R47" s="136"/>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row>
    <row r="48" spans="1:44" ht="15.75" customHeight="1">
      <c r="A48" s="27"/>
      <c r="B48" s="27"/>
      <c r="C48" s="135"/>
      <c r="D48" s="27"/>
      <c r="E48" s="27"/>
      <c r="F48" s="135"/>
      <c r="G48" s="27"/>
      <c r="H48" s="136"/>
      <c r="I48" s="136"/>
      <c r="J48" s="136"/>
      <c r="K48" s="136"/>
      <c r="L48" s="136"/>
      <c r="M48" s="136"/>
      <c r="N48" s="136"/>
      <c r="O48" s="136"/>
      <c r="P48" s="136"/>
      <c r="Q48" s="27"/>
      <c r="R48" s="136"/>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row>
    <row r="49" spans="1:44" ht="15.75" customHeight="1">
      <c r="A49" s="27"/>
      <c r="B49" s="27"/>
      <c r="C49" s="135"/>
      <c r="D49" s="27"/>
      <c r="E49" s="27"/>
      <c r="F49" s="135"/>
      <c r="G49" s="27"/>
      <c r="H49" s="136"/>
      <c r="I49" s="136"/>
      <c r="J49" s="136"/>
      <c r="K49" s="136"/>
      <c r="L49" s="136"/>
      <c r="M49" s="136"/>
      <c r="N49" s="136"/>
      <c r="O49" s="136"/>
      <c r="P49" s="136"/>
      <c r="Q49" s="27"/>
      <c r="R49" s="136"/>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row>
    <row r="50" spans="1:44" ht="15.75" customHeight="1">
      <c r="A50" s="27"/>
      <c r="B50" s="27"/>
      <c r="C50" s="135"/>
      <c r="D50" s="27"/>
      <c r="E50" s="27"/>
      <c r="F50" s="135"/>
      <c r="G50" s="27"/>
      <c r="H50" s="136"/>
      <c r="I50" s="136"/>
      <c r="J50" s="136"/>
      <c r="K50" s="136"/>
      <c r="L50" s="136"/>
      <c r="M50" s="136"/>
      <c r="N50" s="136"/>
      <c r="O50" s="136"/>
      <c r="P50" s="136"/>
      <c r="Q50" s="27"/>
      <c r="R50" s="136"/>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row>
    <row r="51" spans="1:44" ht="15.75" customHeight="1">
      <c r="A51" s="27"/>
      <c r="B51" s="27"/>
      <c r="C51" s="135"/>
      <c r="D51" s="27"/>
      <c r="E51" s="27"/>
      <c r="F51" s="135"/>
      <c r="G51" s="27"/>
      <c r="H51" s="136"/>
      <c r="I51" s="136"/>
      <c r="J51" s="136"/>
      <c r="K51" s="136"/>
      <c r="L51" s="136"/>
      <c r="M51" s="136"/>
      <c r="N51" s="136"/>
      <c r="O51" s="136"/>
      <c r="P51" s="136"/>
      <c r="Q51" s="27"/>
      <c r="R51" s="136"/>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row>
    <row r="52" spans="1:44" ht="15.75" customHeight="1">
      <c r="A52" s="27"/>
      <c r="B52" s="27"/>
      <c r="C52" s="135"/>
      <c r="D52" s="27"/>
      <c r="E52" s="27"/>
      <c r="F52" s="135"/>
      <c r="G52" s="27"/>
      <c r="H52" s="136"/>
      <c r="I52" s="136"/>
      <c r="J52" s="136"/>
      <c r="K52" s="136"/>
      <c r="L52" s="136"/>
      <c r="M52" s="136"/>
      <c r="N52" s="136"/>
      <c r="O52" s="136"/>
      <c r="P52" s="136"/>
      <c r="Q52" s="27"/>
      <c r="R52" s="136"/>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row>
    <row r="53" spans="1:44" ht="15.75" customHeight="1">
      <c r="A53" s="27"/>
      <c r="B53" s="27"/>
      <c r="C53" s="135"/>
      <c r="D53" s="27"/>
      <c r="E53" s="27"/>
      <c r="F53" s="135"/>
      <c r="G53" s="27"/>
      <c r="H53" s="136"/>
      <c r="I53" s="136"/>
      <c r="J53" s="136"/>
      <c r="K53" s="136"/>
      <c r="L53" s="136"/>
      <c r="M53" s="136"/>
      <c r="N53" s="136"/>
      <c r="O53" s="136"/>
      <c r="P53" s="136"/>
      <c r="Q53" s="27"/>
      <c r="R53" s="136"/>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row>
    <row r="54" spans="1:44" ht="15.75" customHeight="1">
      <c r="A54" s="27"/>
      <c r="B54" s="27"/>
      <c r="C54" s="135"/>
      <c r="D54" s="27"/>
      <c r="E54" s="27"/>
      <c r="F54" s="135"/>
      <c r="G54" s="27"/>
      <c r="H54" s="136"/>
      <c r="I54" s="136"/>
      <c r="J54" s="136"/>
      <c r="K54" s="136"/>
      <c r="L54" s="136"/>
      <c r="M54" s="136"/>
      <c r="N54" s="136"/>
      <c r="O54" s="136"/>
      <c r="P54" s="136"/>
      <c r="Q54" s="27"/>
      <c r="R54" s="136"/>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row>
    <row r="55" spans="1:44" ht="15.75" customHeight="1">
      <c r="A55" s="27"/>
      <c r="B55" s="27"/>
      <c r="C55" s="135"/>
      <c r="D55" s="27"/>
      <c r="E55" s="27"/>
      <c r="F55" s="135"/>
      <c r="G55" s="27"/>
      <c r="H55" s="136"/>
      <c r="I55" s="136"/>
      <c r="J55" s="136"/>
      <c r="K55" s="136"/>
      <c r="L55" s="136"/>
      <c r="M55" s="136"/>
      <c r="N55" s="136"/>
      <c r="O55" s="136"/>
      <c r="P55" s="136"/>
      <c r="Q55" s="27"/>
      <c r="R55" s="136"/>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row>
    <row r="56" spans="1:44" ht="15.75" customHeight="1">
      <c r="A56" s="27"/>
      <c r="B56" s="27"/>
      <c r="C56" s="135"/>
      <c r="D56" s="27"/>
      <c r="E56" s="27"/>
      <c r="F56" s="135"/>
      <c r="G56" s="27"/>
      <c r="H56" s="136"/>
      <c r="I56" s="136"/>
      <c r="J56" s="136"/>
      <c r="K56" s="136"/>
      <c r="L56" s="136"/>
      <c r="M56" s="136"/>
      <c r="N56" s="136"/>
      <c r="O56" s="136"/>
      <c r="P56" s="136"/>
      <c r="Q56" s="27"/>
      <c r="R56" s="136"/>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row>
    <row r="57" spans="1:44" ht="15.75" customHeight="1">
      <c r="A57" s="27"/>
      <c r="B57" s="27"/>
      <c r="C57" s="135"/>
      <c r="D57" s="27"/>
      <c r="E57" s="27"/>
      <c r="F57" s="135"/>
      <c r="G57" s="27"/>
      <c r="H57" s="136"/>
      <c r="I57" s="136"/>
      <c r="J57" s="136"/>
      <c r="K57" s="136"/>
      <c r="L57" s="136"/>
      <c r="M57" s="136"/>
      <c r="N57" s="136"/>
      <c r="O57" s="136"/>
      <c r="P57" s="136"/>
      <c r="Q57" s="27"/>
      <c r="R57" s="136"/>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row>
    <row r="58" spans="1:44" ht="15.75" customHeight="1">
      <c r="A58" s="27"/>
      <c r="B58" s="27"/>
      <c r="C58" s="135"/>
      <c r="D58" s="27"/>
      <c r="E58" s="27"/>
      <c r="F58" s="135"/>
      <c r="G58" s="27"/>
      <c r="H58" s="136"/>
      <c r="I58" s="136"/>
      <c r="J58" s="136"/>
      <c r="K58" s="136"/>
      <c r="L58" s="136"/>
      <c r="M58" s="136"/>
      <c r="N58" s="136"/>
      <c r="O58" s="136"/>
      <c r="P58" s="136"/>
      <c r="Q58" s="27"/>
      <c r="R58" s="136"/>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row>
    <row r="59" spans="1:44" ht="15.75" customHeight="1">
      <c r="A59" s="27"/>
      <c r="B59" s="27"/>
      <c r="C59" s="135"/>
      <c r="D59" s="27"/>
      <c r="E59" s="27"/>
      <c r="F59" s="135"/>
      <c r="G59" s="27"/>
      <c r="H59" s="136"/>
      <c r="I59" s="136"/>
      <c r="J59" s="136"/>
      <c r="K59" s="136"/>
      <c r="L59" s="136"/>
      <c r="M59" s="136"/>
      <c r="N59" s="136"/>
      <c r="O59" s="136"/>
      <c r="P59" s="136"/>
      <c r="Q59" s="27"/>
      <c r="R59" s="136"/>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row>
    <row r="60" spans="1:44" ht="15.75" customHeight="1">
      <c r="A60" s="27"/>
      <c r="B60" s="27"/>
      <c r="C60" s="135"/>
      <c r="D60" s="27"/>
      <c r="E60" s="27"/>
      <c r="F60" s="135"/>
      <c r="G60" s="27"/>
      <c r="H60" s="136"/>
      <c r="I60" s="136"/>
      <c r="J60" s="136"/>
      <c r="K60" s="136"/>
      <c r="L60" s="136"/>
      <c r="M60" s="136"/>
      <c r="N60" s="136"/>
      <c r="O60" s="136"/>
      <c r="P60" s="136"/>
      <c r="Q60" s="27"/>
      <c r="R60" s="136"/>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row>
    <row r="61" spans="1:44" ht="15.75" customHeight="1">
      <c r="A61" s="27"/>
      <c r="B61" s="27"/>
      <c r="C61" s="135"/>
      <c r="D61" s="27"/>
      <c r="E61" s="27"/>
      <c r="F61" s="135"/>
      <c r="G61" s="27"/>
      <c r="H61" s="136"/>
      <c r="I61" s="136"/>
      <c r="J61" s="136"/>
      <c r="K61" s="136"/>
      <c r="L61" s="136"/>
      <c r="M61" s="136"/>
      <c r="N61" s="136"/>
      <c r="O61" s="136"/>
      <c r="P61" s="136"/>
      <c r="Q61" s="27"/>
      <c r="R61" s="136"/>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row>
    <row r="62" spans="1:44" ht="15.75" customHeight="1">
      <c r="A62" s="27"/>
      <c r="B62" s="27"/>
      <c r="C62" s="135"/>
      <c r="D62" s="27"/>
      <c r="E62" s="27"/>
      <c r="F62" s="135"/>
      <c r="G62" s="27"/>
      <c r="H62" s="136"/>
      <c r="I62" s="136"/>
      <c r="J62" s="136"/>
      <c r="K62" s="136"/>
      <c r="L62" s="136"/>
      <c r="M62" s="136"/>
      <c r="N62" s="136"/>
      <c r="O62" s="136"/>
      <c r="P62" s="136"/>
      <c r="Q62" s="27"/>
      <c r="R62" s="136"/>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row>
    <row r="63" spans="1:44" ht="15.75" customHeight="1">
      <c r="A63" s="27"/>
      <c r="B63" s="27"/>
      <c r="C63" s="135"/>
      <c r="D63" s="27"/>
      <c r="E63" s="27"/>
      <c r="F63" s="135"/>
      <c r="G63" s="27"/>
      <c r="H63" s="136"/>
      <c r="I63" s="136"/>
      <c r="J63" s="136"/>
      <c r="K63" s="136"/>
      <c r="L63" s="136"/>
      <c r="M63" s="136"/>
      <c r="N63" s="136"/>
      <c r="O63" s="136"/>
      <c r="P63" s="136"/>
      <c r="Q63" s="27"/>
      <c r="R63" s="136"/>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row>
    <row r="64" spans="1:44" ht="15.75" customHeight="1">
      <c r="A64" s="27"/>
      <c r="B64" s="27"/>
      <c r="C64" s="135"/>
      <c r="D64" s="27"/>
      <c r="E64" s="27"/>
      <c r="F64" s="135"/>
      <c r="G64" s="27"/>
      <c r="H64" s="136"/>
      <c r="I64" s="136"/>
      <c r="J64" s="136"/>
      <c r="K64" s="136"/>
      <c r="L64" s="136"/>
      <c r="M64" s="136"/>
      <c r="N64" s="136"/>
      <c r="O64" s="136"/>
      <c r="P64" s="136"/>
      <c r="Q64" s="27"/>
      <c r="R64" s="136"/>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ht="15.75" customHeight="1">
      <c r="A65" s="27"/>
      <c r="B65" s="27"/>
      <c r="C65" s="135"/>
      <c r="D65" s="27"/>
      <c r="E65" s="27"/>
      <c r="F65" s="135"/>
      <c r="G65" s="27"/>
      <c r="H65" s="136"/>
      <c r="I65" s="136"/>
      <c r="J65" s="136"/>
      <c r="K65" s="136"/>
      <c r="L65" s="136"/>
      <c r="M65" s="136"/>
      <c r="N65" s="136"/>
      <c r="O65" s="136"/>
      <c r="P65" s="136"/>
      <c r="Q65" s="27"/>
      <c r="R65" s="136"/>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5.75" customHeight="1">
      <c r="A66" s="27"/>
      <c r="B66" s="27"/>
      <c r="C66" s="135"/>
      <c r="D66" s="27"/>
      <c r="E66" s="27"/>
      <c r="F66" s="135"/>
      <c r="G66" s="27"/>
      <c r="H66" s="136"/>
      <c r="I66" s="136"/>
      <c r="J66" s="136"/>
      <c r="K66" s="136"/>
      <c r="L66" s="136"/>
      <c r="M66" s="136"/>
      <c r="N66" s="136"/>
      <c r="O66" s="136"/>
      <c r="P66" s="136"/>
      <c r="Q66" s="27"/>
      <c r="R66" s="136"/>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ht="15.75" customHeight="1">
      <c r="A67" s="27"/>
      <c r="B67" s="27"/>
      <c r="C67" s="135"/>
      <c r="D67" s="27"/>
      <c r="E67" s="27"/>
      <c r="F67" s="135"/>
      <c r="G67" s="27"/>
      <c r="H67" s="136"/>
      <c r="I67" s="136"/>
      <c r="J67" s="136"/>
      <c r="K67" s="136"/>
      <c r="L67" s="136"/>
      <c r="M67" s="136"/>
      <c r="N67" s="136"/>
      <c r="O67" s="136"/>
      <c r="P67" s="136"/>
      <c r="Q67" s="27"/>
      <c r="R67" s="136"/>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5.75" customHeight="1">
      <c r="A68" s="27"/>
      <c r="B68" s="27"/>
      <c r="C68" s="135"/>
      <c r="D68" s="27"/>
      <c r="E68" s="27"/>
      <c r="F68" s="135"/>
      <c r="G68" s="27"/>
      <c r="H68" s="136"/>
      <c r="I68" s="136"/>
      <c r="J68" s="136"/>
      <c r="K68" s="136"/>
      <c r="L68" s="136"/>
      <c r="M68" s="136"/>
      <c r="N68" s="136"/>
      <c r="O68" s="136"/>
      <c r="P68" s="136"/>
      <c r="Q68" s="27"/>
      <c r="R68" s="136"/>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5.75" customHeight="1">
      <c r="A69" s="27"/>
      <c r="B69" s="27"/>
      <c r="C69" s="135"/>
      <c r="D69" s="27"/>
      <c r="E69" s="27"/>
      <c r="F69" s="135"/>
      <c r="G69" s="27"/>
      <c r="H69" s="136"/>
      <c r="I69" s="136"/>
      <c r="J69" s="136"/>
      <c r="K69" s="136"/>
      <c r="L69" s="136"/>
      <c r="M69" s="136"/>
      <c r="N69" s="136"/>
      <c r="O69" s="136"/>
      <c r="P69" s="136"/>
      <c r="Q69" s="27"/>
      <c r="R69" s="136"/>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5.75" customHeight="1">
      <c r="A70" s="27"/>
      <c r="B70" s="27"/>
      <c r="C70" s="135"/>
      <c r="D70" s="27"/>
      <c r="E70" s="27"/>
      <c r="F70" s="135"/>
      <c r="G70" s="27"/>
      <c r="H70" s="136"/>
      <c r="I70" s="136"/>
      <c r="J70" s="136"/>
      <c r="K70" s="136"/>
      <c r="L70" s="136"/>
      <c r="M70" s="136"/>
      <c r="N70" s="136"/>
      <c r="O70" s="136"/>
      <c r="P70" s="136"/>
      <c r="Q70" s="27"/>
      <c r="R70" s="136"/>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5.75" customHeight="1">
      <c r="A71" s="27"/>
      <c r="B71" s="27"/>
      <c r="C71" s="135"/>
      <c r="D71" s="27"/>
      <c r="E71" s="27"/>
      <c r="F71" s="135"/>
      <c r="G71" s="27"/>
      <c r="H71" s="136"/>
      <c r="I71" s="136"/>
      <c r="J71" s="136"/>
      <c r="K71" s="136"/>
      <c r="L71" s="136"/>
      <c r="M71" s="136"/>
      <c r="N71" s="136"/>
      <c r="O71" s="136"/>
      <c r="P71" s="136"/>
      <c r="Q71" s="27"/>
      <c r="R71" s="136"/>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5.75" customHeight="1">
      <c r="A72" s="27"/>
      <c r="B72" s="27"/>
      <c r="C72" s="135"/>
      <c r="D72" s="27"/>
      <c r="E72" s="27"/>
      <c r="F72" s="135"/>
      <c r="G72" s="27"/>
      <c r="H72" s="136"/>
      <c r="I72" s="136"/>
      <c r="J72" s="136"/>
      <c r="K72" s="136"/>
      <c r="L72" s="136"/>
      <c r="M72" s="136"/>
      <c r="N72" s="136"/>
      <c r="O72" s="136"/>
      <c r="P72" s="136"/>
      <c r="Q72" s="27"/>
      <c r="R72" s="136"/>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5.75" customHeight="1">
      <c r="A73" s="27"/>
      <c r="B73" s="27"/>
      <c r="C73" s="135"/>
      <c r="D73" s="27"/>
      <c r="E73" s="27"/>
      <c r="F73" s="135"/>
      <c r="G73" s="27"/>
      <c r="H73" s="136"/>
      <c r="I73" s="136"/>
      <c r="J73" s="136"/>
      <c r="K73" s="136"/>
      <c r="L73" s="136"/>
      <c r="M73" s="136"/>
      <c r="N73" s="136"/>
      <c r="O73" s="136"/>
      <c r="P73" s="136"/>
      <c r="Q73" s="27"/>
      <c r="R73" s="136"/>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5.75" customHeight="1">
      <c r="A74" s="27"/>
      <c r="B74" s="27"/>
      <c r="C74" s="135"/>
      <c r="D74" s="27"/>
      <c r="E74" s="27"/>
      <c r="F74" s="135"/>
      <c r="G74" s="27"/>
      <c r="H74" s="136"/>
      <c r="I74" s="136"/>
      <c r="J74" s="136"/>
      <c r="K74" s="136"/>
      <c r="L74" s="136"/>
      <c r="M74" s="136"/>
      <c r="N74" s="136"/>
      <c r="O74" s="136"/>
      <c r="P74" s="136"/>
      <c r="Q74" s="27"/>
      <c r="R74" s="136"/>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5.75" customHeight="1">
      <c r="A75" s="27"/>
      <c r="B75" s="27"/>
      <c r="C75" s="135"/>
      <c r="D75" s="27"/>
      <c r="E75" s="27"/>
      <c r="F75" s="135"/>
      <c r="G75" s="27"/>
      <c r="H75" s="136"/>
      <c r="I75" s="136"/>
      <c r="J75" s="136"/>
      <c r="K75" s="136"/>
      <c r="L75" s="136"/>
      <c r="M75" s="136"/>
      <c r="N75" s="136"/>
      <c r="O75" s="136"/>
      <c r="P75" s="136"/>
      <c r="Q75" s="27"/>
      <c r="R75" s="136"/>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5.75" customHeight="1">
      <c r="A76" s="27"/>
      <c r="B76" s="27"/>
      <c r="C76" s="135"/>
      <c r="D76" s="27"/>
      <c r="E76" s="27"/>
      <c r="F76" s="135"/>
      <c r="G76" s="27"/>
      <c r="H76" s="136"/>
      <c r="I76" s="136"/>
      <c r="J76" s="136"/>
      <c r="K76" s="136"/>
      <c r="L76" s="136"/>
      <c r="M76" s="136"/>
      <c r="N76" s="136"/>
      <c r="O76" s="136"/>
      <c r="P76" s="136"/>
      <c r="Q76" s="27"/>
      <c r="R76" s="136"/>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5.75" customHeight="1">
      <c r="A77" s="27"/>
      <c r="B77" s="27"/>
      <c r="C77" s="135"/>
      <c r="D77" s="27"/>
      <c r="E77" s="27"/>
      <c r="F77" s="135"/>
      <c r="G77" s="27"/>
      <c r="H77" s="136"/>
      <c r="I77" s="136"/>
      <c r="J77" s="136"/>
      <c r="K77" s="136"/>
      <c r="L77" s="136"/>
      <c r="M77" s="136"/>
      <c r="N77" s="136"/>
      <c r="O77" s="136"/>
      <c r="P77" s="136"/>
      <c r="Q77" s="27"/>
      <c r="R77" s="136"/>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5.75" customHeight="1">
      <c r="A78" s="27"/>
      <c r="B78" s="27"/>
      <c r="C78" s="135"/>
      <c r="D78" s="27"/>
      <c r="E78" s="27"/>
      <c r="F78" s="135"/>
      <c r="G78" s="27"/>
      <c r="H78" s="136"/>
      <c r="I78" s="136"/>
      <c r="J78" s="136"/>
      <c r="K78" s="136"/>
      <c r="L78" s="136"/>
      <c r="M78" s="136"/>
      <c r="N78" s="136"/>
      <c r="O78" s="136"/>
      <c r="P78" s="136"/>
      <c r="Q78" s="27"/>
      <c r="R78" s="136"/>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5.75" customHeight="1">
      <c r="A79" s="27"/>
      <c r="B79" s="27"/>
      <c r="C79" s="135"/>
      <c r="D79" s="27"/>
      <c r="E79" s="27"/>
      <c r="F79" s="135"/>
      <c r="G79" s="27"/>
      <c r="H79" s="136"/>
      <c r="I79" s="136"/>
      <c r="J79" s="136"/>
      <c r="K79" s="136"/>
      <c r="L79" s="136"/>
      <c r="M79" s="136"/>
      <c r="N79" s="136"/>
      <c r="O79" s="136"/>
      <c r="P79" s="136"/>
      <c r="Q79" s="27"/>
      <c r="R79" s="136"/>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5.75" customHeight="1">
      <c r="A80" s="27"/>
      <c r="B80" s="27"/>
      <c r="C80" s="135"/>
      <c r="D80" s="27"/>
      <c r="E80" s="27"/>
      <c r="F80" s="135"/>
      <c r="G80" s="27"/>
      <c r="H80" s="136"/>
      <c r="I80" s="136"/>
      <c r="J80" s="136"/>
      <c r="K80" s="136"/>
      <c r="L80" s="136"/>
      <c r="M80" s="136"/>
      <c r="N80" s="136"/>
      <c r="O80" s="136"/>
      <c r="P80" s="136"/>
      <c r="Q80" s="27"/>
      <c r="R80" s="136"/>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5.75" customHeight="1">
      <c r="A81" s="27"/>
      <c r="B81" s="27"/>
      <c r="C81" s="135"/>
      <c r="D81" s="27"/>
      <c r="E81" s="27"/>
      <c r="F81" s="135"/>
      <c r="G81" s="27"/>
      <c r="H81" s="136"/>
      <c r="I81" s="136"/>
      <c r="J81" s="136"/>
      <c r="K81" s="136"/>
      <c r="L81" s="136"/>
      <c r="M81" s="136"/>
      <c r="N81" s="136"/>
      <c r="O81" s="136"/>
      <c r="P81" s="136"/>
      <c r="Q81" s="27"/>
      <c r="R81" s="136"/>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5.75" customHeight="1">
      <c r="A82" s="27"/>
      <c r="B82" s="27"/>
      <c r="C82" s="135"/>
      <c r="D82" s="27"/>
      <c r="E82" s="27"/>
      <c r="F82" s="135"/>
      <c r="G82" s="27"/>
      <c r="H82" s="136"/>
      <c r="I82" s="136"/>
      <c r="J82" s="136"/>
      <c r="K82" s="136"/>
      <c r="L82" s="136"/>
      <c r="M82" s="136"/>
      <c r="N82" s="136"/>
      <c r="O82" s="136"/>
      <c r="P82" s="136"/>
      <c r="Q82" s="27"/>
      <c r="R82" s="136"/>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5.75" customHeight="1">
      <c r="A83" s="27"/>
      <c r="B83" s="27"/>
      <c r="C83" s="135"/>
      <c r="D83" s="27"/>
      <c r="E83" s="27"/>
      <c r="F83" s="135"/>
      <c r="G83" s="27"/>
      <c r="H83" s="136"/>
      <c r="I83" s="136"/>
      <c r="J83" s="136"/>
      <c r="K83" s="136"/>
      <c r="L83" s="136"/>
      <c r="M83" s="136"/>
      <c r="N83" s="136"/>
      <c r="O83" s="136"/>
      <c r="P83" s="136"/>
      <c r="Q83" s="27"/>
      <c r="R83" s="136"/>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5.75" customHeight="1">
      <c r="A84" s="27"/>
      <c r="B84" s="27"/>
      <c r="C84" s="135"/>
      <c r="D84" s="27"/>
      <c r="E84" s="27"/>
      <c r="F84" s="135"/>
      <c r="G84" s="27"/>
      <c r="H84" s="136"/>
      <c r="I84" s="136"/>
      <c r="J84" s="136"/>
      <c r="K84" s="136"/>
      <c r="L84" s="136"/>
      <c r="M84" s="136"/>
      <c r="N84" s="136"/>
      <c r="O84" s="136"/>
      <c r="P84" s="136"/>
      <c r="Q84" s="27"/>
      <c r="R84" s="136"/>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5.75" customHeight="1">
      <c r="A85" s="27"/>
      <c r="B85" s="27"/>
      <c r="C85" s="135"/>
      <c r="D85" s="27"/>
      <c r="E85" s="27"/>
      <c r="F85" s="135"/>
      <c r="G85" s="27"/>
      <c r="H85" s="136"/>
      <c r="I85" s="136"/>
      <c r="J85" s="136"/>
      <c r="K85" s="136"/>
      <c r="L85" s="136"/>
      <c r="M85" s="136"/>
      <c r="N85" s="136"/>
      <c r="O85" s="136"/>
      <c r="P85" s="136"/>
      <c r="Q85" s="27"/>
      <c r="R85" s="136"/>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5.75" customHeight="1">
      <c r="A86" s="27"/>
      <c r="B86" s="27"/>
      <c r="C86" s="135"/>
      <c r="D86" s="27"/>
      <c r="E86" s="27"/>
      <c r="F86" s="135"/>
      <c r="G86" s="27"/>
      <c r="H86" s="136"/>
      <c r="I86" s="136"/>
      <c r="J86" s="136"/>
      <c r="K86" s="136"/>
      <c r="L86" s="136"/>
      <c r="M86" s="136"/>
      <c r="N86" s="136"/>
      <c r="O86" s="136"/>
      <c r="P86" s="136"/>
      <c r="Q86" s="27"/>
      <c r="R86" s="136"/>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5.75" customHeight="1">
      <c r="A87" s="27"/>
      <c r="B87" s="27"/>
      <c r="C87" s="135"/>
      <c r="D87" s="27"/>
      <c r="E87" s="27"/>
      <c r="F87" s="135"/>
      <c r="G87" s="27"/>
      <c r="H87" s="136"/>
      <c r="I87" s="136"/>
      <c r="J87" s="136"/>
      <c r="K87" s="136"/>
      <c r="L87" s="136"/>
      <c r="M87" s="136"/>
      <c r="N87" s="136"/>
      <c r="O87" s="136"/>
      <c r="P87" s="136"/>
      <c r="Q87" s="27"/>
      <c r="R87" s="136"/>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5.75" customHeight="1">
      <c r="A88" s="27"/>
      <c r="B88" s="27"/>
      <c r="C88" s="135"/>
      <c r="D88" s="27"/>
      <c r="E88" s="27"/>
      <c r="F88" s="135"/>
      <c r="G88" s="27"/>
      <c r="H88" s="136"/>
      <c r="I88" s="136"/>
      <c r="J88" s="136"/>
      <c r="K88" s="136"/>
      <c r="L88" s="136"/>
      <c r="M88" s="136"/>
      <c r="N88" s="136"/>
      <c r="O88" s="136"/>
      <c r="P88" s="136"/>
      <c r="Q88" s="27"/>
      <c r="R88" s="136"/>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5.75" customHeight="1">
      <c r="A89" s="27"/>
      <c r="B89" s="27"/>
      <c r="C89" s="135"/>
      <c r="D89" s="27"/>
      <c r="E89" s="27"/>
      <c r="F89" s="135"/>
      <c r="G89" s="27"/>
      <c r="H89" s="136"/>
      <c r="I89" s="136"/>
      <c r="J89" s="136"/>
      <c r="K89" s="136"/>
      <c r="L89" s="136"/>
      <c r="M89" s="136"/>
      <c r="N89" s="136"/>
      <c r="O89" s="136"/>
      <c r="P89" s="136"/>
      <c r="Q89" s="27"/>
      <c r="R89" s="136"/>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5.75" customHeight="1">
      <c r="A90" s="27"/>
      <c r="B90" s="27"/>
      <c r="C90" s="135"/>
      <c r="D90" s="27"/>
      <c r="E90" s="27"/>
      <c r="F90" s="135"/>
      <c r="G90" s="27"/>
      <c r="H90" s="136"/>
      <c r="I90" s="136"/>
      <c r="J90" s="136"/>
      <c r="K90" s="136"/>
      <c r="L90" s="136"/>
      <c r="M90" s="136"/>
      <c r="N90" s="136"/>
      <c r="O90" s="136"/>
      <c r="P90" s="136"/>
      <c r="Q90" s="27"/>
      <c r="R90" s="136"/>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5.75" customHeight="1">
      <c r="A91" s="27"/>
      <c r="B91" s="27"/>
      <c r="C91" s="135"/>
      <c r="D91" s="27"/>
      <c r="E91" s="27"/>
      <c r="F91" s="135"/>
      <c r="G91" s="27"/>
      <c r="H91" s="136"/>
      <c r="I91" s="136"/>
      <c r="J91" s="136"/>
      <c r="K91" s="136"/>
      <c r="L91" s="136"/>
      <c r="M91" s="136"/>
      <c r="N91" s="136"/>
      <c r="O91" s="136"/>
      <c r="P91" s="136"/>
      <c r="Q91" s="27"/>
      <c r="R91" s="136"/>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5.75" customHeight="1">
      <c r="A92" s="27"/>
      <c r="B92" s="27"/>
      <c r="C92" s="135"/>
      <c r="D92" s="27"/>
      <c r="E92" s="27"/>
      <c r="F92" s="135"/>
      <c r="G92" s="27"/>
      <c r="H92" s="136"/>
      <c r="I92" s="136"/>
      <c r="J92" s="136"/>
      <c r="K92" s="136"/>
      <c r="L92" s="136"/>
      <c r="M92" s="136"/>
      <c r="N92" s="136"/>
      <c r="O92" s="136"/>
      <c r="P92" s="136"/>
      <c r="Q92" s="27"/>
      <c r="R92" s="136"/>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5.75" customHeight="1">
      <c r="A93" s="27"/>
      <c r="B93" s="27"/>
      <c r="C93" s="135"/>
      <c r="D93" s="27"/>
      <c r="E93" s="27"/>
      <c r="F93" s="135"/>
      <c r="G93" s="27"/>
      <c r="H93" s="136"/>
      <c r="I93" s="136"/>
      <c r="J93" s="136"/>
      <c r="K93" s="136"/>
      <c r="L93" s="136"/>
      <c r="M93" s="136"/>
      <c r="N93" s="136"/>
      <c r="O93" s="136"/>
      <c r="P93" s="136"/>
      <c r="Q93" s="27"/>
      <c r="R93" s="136"/>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5.75" customHeight="1">
      <c r="A94" s="27"/>
      <c r="B94" s="27"/>
      <c r="C94" s="135"/>
      <c r="D94" s="27"/>
      <c r="E94" s="27"/>
      <c r="F94" s="135"/>
      <c r="G94" s="27"/>
      <c r="H94" s="136"/>
      <c r="I94" s="136"/>
      <c r="J94" s="136"/>
      <c r="K94" s="136"/>
      <c r="L94" s="136"/>
      <c r="M94" s="136"/>
      <c r="N94" s="136"/>
      <c r="O94" s="136"/>
      <c r="P94" s="136"/>
      <c r="Q94" s="27"/>
      <c r="R94" s="136"/>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5.75" customHeight="1">
      <c r="A95" s="27"/>
      <c r="B95" s="27"/>
      <c r="C95" s="135"/>
      <c r="D95" s="27"/>
      <c r="E95" s="27"/>
      <c r="F95" s="135"/>
      <c r="G95" s="27"/>
      <c r="H95" s="136"/>
      <c r="I95" s="136"/>
      <c r="J95" s="136"/>
      <c r="K95" s="136"/>
      <c r="L95" s="136"/>
      <c r="M95" s="136"/>
      <c r="N95" s="136"/>
      <c r="O95" s="136"/>
      <c r="P95" s="136"/>
      <c r="Q95" s="27"/>
      <c r="R95" s="136"/>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5.75" customHeight="1">
      <c r="A96" s="27"/>
      <c r="B96" s="27"/>
      <c r="C96" s="135"/>
      <c r="D96" s="27"/>
      <c r="E96" s="27"/>
      <c r="F96" s="135"/>
      <c r="G96" s="27"/>
      <c r="H96" s="136"/>
      <c r="I96" s="136"/>
      <c r="J96" s="136"/>
      <c r="K96" s="136"/>
      <c r="L96" s="136"/>
      <c r="M96" s="136"/>
      <c r="N96" s="136"/>
      <c r="O96" s="136"/>
      <c r="P96" s="136"/>
      <c r="Q96" s="27"/>
      <c r="R96" s="136"/>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5.75" customHeight="1">
      <c r="A97" s="27"/>
      <c r="B97" s="27"/>
      <c r="C97" s="135"/>
      <c r="D97" s="27"/>
      <c r="E97" s="27"/>
      <c r="F97" s="135"/>
      <c r="G97" s="27"/>
      <c r="H97" s="136"/>
      <c r="I97" s="136"/>
      <c r="J97" s="136"/>
      <c r="K97" s="136"/>
      <c r="L97" s="136"/>
      <c r="M97" s="136"/>
      <c r="N97" s="136"/>
      <c r="O97" s="136"/>
      <c r="P97" s="136"/>
      <c r="Q97" s="27"/>
      <c r="R97" s="136"/>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5.75" customHeight="1">
      <c r="A98" s="27"/>
      <c r="B98" s="27"/>
      <c r="C98" s="135"/>
      <c r="D98" s="27"/>
      <c r="E98" s="27"/>
      <c r="F98" s="135"/>
      <c r="G98" s="27"/>
      <c r="H98" s="136"/>
      <c r="I98" s="136"/>
      <c r="J98" s="136"/>
      <c r="K98" s="136"/>
      <c r="L98" s="136"/>
      <c r="M98" s="136"/>
      <c r="N98" s="136"/>
      <c r="O98" s="136"/>
      <c r="P98" s="136"/>
      <c r="Q98" s="27"/>
      <c r="R98" s="136"/>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5.75" customHeight="1">
      <c r="A99" s="27"/>
      <c r="B99" s="27"/>
      <c r="C99" s="135"/>
      <c r="D99" s="27"/>
      <c r="E99" s="27"/>
      <c r="F99" s="135"/>
      <c r="G99" s="27"/>
      <c r="H99" s="136"/>
      <c r="I99" s="136"/>
      <c r="J99" s="136"/>
      <c r="K99" s="136"/>
      <c r="L99" s="136"/>
      <c r="M99" s="136"/>
      <c r="N99" s="136"/>
      <c r="O99" s="136"/>
      <c r="P99" s="136"/>
      <c r="Q99" s="27"/>
      <c r="R99" s="136"/>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5.75" customHeight="1">
      <c r="A100" s="27"/>
      <c r="B100" s="27"/>
      <c r="C100" s="135"/>
      <c r="D100" s="27"/>
      <c r="E100" s="27"/>
      <c r="F100" s="135"/>
      <c r="G100" s="27"/>
      <c r="H100" s="136"/>
      <c r="I100" s="136"/>
      <c r="J100" s="136"/>
      <c r="K100" s="136"/>
      <c r="L100" s="136"/>
      <c r="M100" s="136"/>
      <c r="N100" s="136"/>
      <c r="O100" s="136"/>
      <c r="P100" s="136"/>
      <c r="Q100" s="27"/>
      <c r="R100" s="136"/>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5.75" customHeight="1">
      <c r="A101" s="27"/>
      <c r="B101" s="27"/>
      <c r="C101" s="135"/>
      <c r="D101" s="27"/>
      <c r="E101" s="27"/>
      <c r="F101" s="135"/>
      <c r="G101" s="27"/>
      <c r="H101" s="136"/>
      <c r="I101" s="136"/>
      <c r="J101" s="136"/>
      <c r="K101" s="136"/>
      <c r="L101" s="136"/>
      <c r="M101" s="136"/>
      <c r="N101" s="136"/>
      <c r="O101" s="136"/>
      <c r="P101" s="136"/>
      <c r="Q101" s="27"/>
      <c r="R101" s="136"/>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5.75" customHeight="1">
      <c r="A102" s="27"/>
      <c r="B102" s="27"/>
      <c r="C102" s="135"/>
      <c r="D102" s="27"/>
      <c r="E102" s="27"/>
      <c r="F102" s="135"/>
      <c r="G102" s="27"/>
      <c r="H102" s="136"/>
      <c r="I102" s="136"/>
      <c r="J102" s="136"/>
      <c r="K102" s="136"/>
      <c r="L102" s="136"/>
      <c r="M102" s="136"/>
      <c r="N102" s="136"/>
      <c r="O102" s="136"/>
      <c r="P102" s="136"/>
      <c r="Q102" s="27"/>
      <c r="R102" s="136"/>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5.75" customHeight="1">
      <c r="A103" s="27"/>
      <c r="B103" s="27"/>
      <c r="C103" s="135"/>
      <c r="D103" s="27"/>
      <c r="E103" s="27"/>
      <c r="F103" s="135"/>
      <c r="G103" s="27"/>
      <c r="H103" s="136"/>
      <c r="I103" s="136"/>
      <c r="J103" s="136"/>
      <c r="K103" s="136"/>
      <c r="L103" s="136"/>
      <c r="M103" s="136"/>
      <c r="N103" s="136"/>
      <c r="O103" s="136"/>
      <c r="P103" s="136"/>
      <c r="Q103" s="27"/>
      <c r="R103" s="136"/>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5.75" customHeight="1">
      <c r="A104" s="27"/>
      <c r="B104" s="27"/>
      <c r="C104" s="135"/>
      <c r="D104" s="27"/>
      <c r="E104" s="27"/>
      <c r="F104" s="135"/>
      <c r="G104" s="27"/>
      <c r="H104" s="136"/>
      <c r="I104" s="136"/>
      <c r="J104" s="136"/>
      <c r="K104" s="136"/>
      <c r="L104" s="136"/>
      <c r="M104" s="136"/>
      <c r="N104" s="136"/>
      <c r="O104" s="136"/>
      <c r="P104" s="136"/>
      <c r="Q104" s="27"/>
      <c r="R104" s="136"/>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5.75" customHeight="1">
      <c r="A105" s="27"/>
      <c r="B105" s="27"/>
      <c r="C105" s="135"/>
      <c r="D105" s="27"/>
      <c r="E105" s="27"/>
      <c r="F105" s="135"/>
      <c r="G105" s="27"/>
      <c r="H105" s="136"/>
      <c r="I105" s="136"/>
      <c r="J105" s="136"/>
      <c r="K105" s="136"/>
      <c r="L105" s="136"/>
      <c r="M105" s="136"/>
      <c r="N105" s="136"/>
      <c r="O105" s="136"/>
      <c r="P105" s="136"/>
      <c r="Q105" s="27"/>
      <c r="R105" s="136"/>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5.75" customHeight="1">
      <c r="A106" s="27"/>
      <c r="B106" s="27"/>
      <c r="C106" s="135"/>
      <c r="D106" s="27"/>
      <c r="E106" s="27"/>
      <c r="F106" s="135"/>
      <c r="G106" s="27"/>
      <c r="H106" s="136"/>
      <c r="I106" s="136"/>
      <c r="J106" s="136"/>
      <c r="K106" s="136"/>
      <c r="L106" s="136"/>
      <c r="M106" s="136"/>
      <c r="N106" s="136"/>
      <c r="O106" s="136"/>
      <c r="P106" s="136"/>
      <c r="Q106" s="27"/>
      <c r="R106" s="136"/>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5.75" customHeight="1">
      <c r="A107" s="27"/>
      <c r="B107" s="27"/>
      <c r="C107" s="135"/>
      <c r="D107" s="27"/>
      <c r="E107" s="27"/>
      <c r="F107" s="135"/>
      <c r="G107" s="27"/>
      <c r="H107" s="136"/>
      <c r="I107" s="136"/>
      <c r="J107" s="136"/>
      <c r="K107" s="136"/>
      <c r="L107" s="136"/>
      <c r="M107" s="136"/>
      <c r="N107" s="136"/>
      <c r="O107" s="136"/>
      <c r="P107" s="136"/>
      <c r="Q107" s="27"/>
      <c r="R107" s="136"/>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5.75" customHeight="1">
      <c r="A108" s="27"/>
      <c r="B108" s="27"/>
      <c r="C108" s="135"/>
      <c r="D108" s="27"/>
      <c r="E108" s="27"/>
      <c r="F108" s="135"/>
      <c r="G108" s="27"/>
      <c r="H108" s="136"/>
      <c r="I108" s="136"/>
      <c r="J108" s="136"/>
      <c r="K108" s="136"/>
      <c r="L108" s="136"/>
      <c r="M108" s="136"/>
      <c r="N108" s="136"/>
      <c r="O108" s="136"/>
      <c r="P108" s="136"/>
      <c r="Q108" s="27"/>
      <c r="R108" s="136"/>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5.75" customHeight="1">
      <c r="A109" s="27"/>
      <c r="B109" s="27"/>
      <c r="C109" s="135"/>
      <c r="D109" s="27"/>
      <c r="E109" s="27"/>
      <c r="F109" s="135"/>
      <c r="G109" s="27"/>
      <c r="H109" s="136"/>
      <c r="I109" s="136"/>
      <c r="J109" s="136"/>
      <c r="K109" s="136"/>
      <c r="L109" s="136"/>
      <c r="M109" s="136"/>
      <c r="N109" s="136"/>
      <c r="O109" s="136"/>
      <c r="P109" s="136"/>
      <c r="Q109" s="27"/>
      <c r="R109" s="136"/>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5.75" customHeight="1">
      <c r="A110" s="27"/>
      <c r="B110" s="27"/>
      <c r="C110" s="135"/>
      <c r="D110" s="27"/>
      <c r="E110" s="27"/>
      <c r="F110" s="135"/>
      <c r="G110" s="27"/>
      <c r="H110" s="136"/>
      <c r="I110" s="136"/>
      <c r="J110" s="136"/>
      <c r="K110" s="136"/>
      <c r="L110" s="136"/>
      <c r="M110" s="136"/>
      <c r="N110" s="136"/>
      <c r="O110" s="136"/>
      <c r="P110" s="136"/>
      <c r="Q110" s="27"/>
      <c r="R110" s="136"/>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5.75" customHeight="1">
      <c r="A111" s="27"/>
      <c r="B111" s="27"/>
      <c r="C111" s="135"/>
      <c r="D111" s="27"/>
      <c r="E111" s="27"/>
      <c r="F111" s="135"/>
      <c r="G111" s="27"/>
      <c r="H111" s="136"/>
      <c r="I111" s="136"/>
      <c r="J111" s="136"/>
      <c r="K111" s="136"/>
      <c r="L111" s="136"/>
      <c r="M111" s="136"/>
      <c r="N111" s="136"/>
      <c r="O111" s="136"/>
      <c r="P111" s="136"/>
      <c r="Q111" s="27"/>
      <c r="R111" s="136"/>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5.75" customHeight="1">
      <c r="A112" s="27"/>
      <c r="B112" s="27"/>
      <c r="C112" s="135"/>
      <c r="D112" s="27"/>
      <c r="E112" s="27"/>
      <c r="F112" s="135"/>
      <c r="G112" s="27"/>
      <c r="H112" s="136"/>
      <c r="I112" s="136"/>
      <c r="J112" s="136"/>
      <c r="K112" s="136"/>
      <c r="L112" s="136"/>
      <c r="M112" s="136"/>
      <c r="N112" s="136"/>
      <c r="O112" s="136"/>
      <c r="P112" s="136"/>
      <c r="Q112" s="27"/>
      <c r="R112" s="136"/>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5.75" customHeight="1">
      <c r="A113" s="27"/>
      <c r="B113" s="27"/>
      <c r="C113" s="135"/>
      <c r="D113" s="27"/>
      <c r="E113" s="27"/>
      <c r="F113" s="135"/>
      <c r="G113" s="27"/>
      <c r="H113" s="136"/>
      <c r="I113" s="136"/>
      <c r="J113" s="136"/>
      <c r="K113" s="136"/>
      <c r="L113" s="136"/>
      <c r="M113" s="136"/>
      <c r="N113" s="136"/>
      <c r="O113" s="136"/>
      <c r="P113" s="136"/>
      <c r="Q113" s="27"/>
      <c r="R113" s="136"/>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ht="15.75" customHeight="1">
      <c r="A114" s="27"/>
      <c r="B114" s="27"/>
      <c r="C114" s="135"/>
      <c r="D114" s="27"/>
      <c r="E114" s="27"/>
      <c r="F114" s="135"/>
      <c r="G114" s="27"/>
      <c r="H114" s="136"/>
      <c r="I114" s="136"/>
      <c r="J114" s="136"/>
      <c r="K114" s="136"/>
      <c r="L114" s="136"/>
      <c r="M114" s="136"/>
      <c r="N114" s="136"/>
      <c r="O114" s="136"/>
      <c r="P114" s="136"/>
      <c r="Q114" s="27"/>
      <c r="R114" s="136"/>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15.75" customHeight="1">
      <c r="A115" s="27"/>
      <c r="B115" s="27"/>
      <c r="C115" s="135"/>
      <c r="D115" s="27"/>
      <c r="E115" s="27"/>
      <c r="F115" s="135"/>
      <c r="G115" s="27"/>
      <c r="H115" s="136"/>
      <c r="I115" s="136"/>
      <c r="J115" s="136"/>
      <c r="K115" s="136"/>
      <c r="L115" s="136"/>
      <c r="M115" s="136"/>
      <c r="N115" s="136"/>
      <c r="O115" s="136"/>
      <c r="P115" s="136"/>
      <c r="Q115" s="27"/>
      <c r="R115" s="136"/>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5.75" customHeight="1">
      <c r="A116" s="27"/>
      <c r="B116" s="27"/>
      <c r="C116" s="135"/>
      <c r="D116" s="27"/>
      <c r="E116" s="27"/>
      <c r="F116" s="135"/>
      <c r="G116" s="27"/>
      <c r="H116" s="136"/>
      <c r="I116" s="136"/>
      <c r="J116" s="136"/>
      <c r="K116" s="136"/>
      <c r="L116" s="136"/>
      <c r="M116" s="136"/>
      <c r="N116" s="136"/>
      <c r="O116" s="136"/>
      <c r="P116" s="136"/>
      <c r="Q116" s="27"/>
      <c r="R116" s="136"/>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ht="15.75" customHeight="1">
      <c r="A117" s="27"/>
      <c r="B117" s="27"/>
      <c r="C117" s="135"/>
      <c r="D117" s="27"/>
      <c r="E117" s="27"/>
      <c r="F117" s="135"/>
      <c r="G117" s="27"/>
      <c r="H117" s="136"/>
      <c r="I117" s="136"/>
      <c r="J117" s="136"/>
      <c r="K117" s="136"/>
      <c r="L117" s="136"/>
      <c r="M117" s="136"/>
      <c r="N117" s="136"/>
      <c r="O117" s="136"/>
      <c r="P117" s="136"/>
      <c r="Q117" s="27"/>
      <c r="R117" s="136"/>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ht="15.75" customHeight="1">
      <c r="A118" s="27"/>
      <c r="B118" s="27"/>
      <c r="C118" s="135"/>
      <c r="D118" s="27"/>
      <c r="E118" s="27"/>
      <c r="F118" s="135"/>
      <c r="G118" s="27"/>
      <c r="H118" s="136"/>
      <c r="I118" s="136"/>
      <c r="J118" s="136"/>
      <c r="K118" s="136"/>
      <c r="L118" s="136"/>
      <c r="M118" s="136"/>
      <c r="N118" s="136"/>
      <c r="O118" s="136"/>
      <c r="P118" s="136"/>
      <c r="Q118" s="27"/>
      <c r="R118" s="136"/>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ht="15.75" customHeight="1">
      <c r="A119" s="27"/>
      <c r="B119" s="27"/>
      <c r="C119" s="135"/>
      <c r="D119" s="27"/>
      <c r="E119" s="27"/>
      <c r="F119" s="135"/>
      <c r="G119" s="27"/>
      <c r="H119" s="136"/>
      <c r="I119" s="136"/>
      <c r="J119" s="136"/>
      <c r="K119" s="136"/>
      <c r="L119" s="136"/>
      <c r="M119" s="136"/>
      <c r="N119" s="136"/>
      <c r="O119" s="136"/>
      <c r="P119" s="136"/>
      <c r="Q119" s="27"/>
      <c r="R119" s="136"/>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row r="120" spans="1:44" ht="15.75" customHeight="1">
      <c r="A120" s="27"/>
      <c r="B120" s="27"/>
      <c r="C120" s="135"/>
      <c r="D120" s="27"/>
      <c r="E120" s="27"/>
      <c r="F120" s="135"/>
      <c r="G120" s="27"/>
      <c r="H120" s="136"/>
      <c r="I120" s="136"/>
      <c r="J120" s="136"/>
      <c r="K120" s="136"/>
      <c r="L120" s="136"/>
      <c r="M120" s="136"/>
      <c r="N120" s="136"/>
      <c r="O120" s="136"/>
      <c r="P120" s="136"/>
      <c r="Q120" s="27"/>
      <c r="R120" s="136"/>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row>
    <row r="121" spans="1:44" ht="15.75" customHeight="1">
      <c r="A121" s="27"/>
      <c r="B121" s="27"/>
      <c r="C121" s="135"/>
      <c r="D121" s="27"/>
      <c r="E121" s="27"/>
      <c r="F121" s="135"/>
      <c r="G121" s="27"/>
      <c r="H121" s="136"/>
      <c r="I121" s="136"/>
      <c r="J121" s="136"/>
      <c r="K121" s="136"/>
      <c r="L121" s="136"/>
      <c r="M121" s="136"/>
      <c r="N121" s="136"/>
      <c r="O121" s="136"/>
      <c r="P121" s="136"/>
      <c r="Q121" s="27"/>
      <c r="R121" s="136"/>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row>
    <row r="122" spans="1:44" ht="15.75" customHeight="1">
      <c r="A122" s="27"/>
      <c r="B122" s="27"/>
      <c r="C122" s="135"/>
      <c r="D122" s="27"/>
      <c r="E122" s="27"/>
      <c r="F122" s="135"/>
      <c r="G122" s="27"/>
      <c r="H122" s="136"/>
      <c r="I122" s="136"/>
      <c r="J122" s="136"/>
      <c r="K122" s="136"/>
      <c r="L122" s="136"/>
      <c r="M122" s="136"/>
      <c r="N122" s="136"/>
      <c r="O122" s="136"/>
      <c r="P122" s="136"/>
      <c r="Q122" s="27"/>
      <c r="R122" s="136"/>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row>
    <row r="123" spans="1:44" ht="15.75" customHeight="1">
      <c r="A123" s="27"/>
      <c r="B123" s="27"/>
      <c r="C123" s="135"/>
      <c r="D123" s="27"/>
      <c r="E123" s="27"/>
      <c r="F123" s="135"/>
      <c r="G123" s="27"/>
      <c r="H123" s="136"/>
      <c r="I123" s="136"/>
      <c r="J123" s="136"/>
      <c r="K123" s="136"/>
      <c r="L123" s="136"/>
      <c r="M123" s="136"/>
      <c r="N123" s="136"/>
      <c r="O123" s="136"/>
      <c r="P123" s="136"/>
      <c r="Q123" s="27"/>
      <c r="R123" s="136"/>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row>
    <row r="124" spans="1:44" ht="15.75" customHeight="1">
      <c r="A124" s="27"/>
      <c r="B124" s="27"/>
      <c r="C124" s="135"/>
      <c r="D124" s="27"/>
      <c r="E124" s="27"/>
      <c r="F124" s="135"/>
      <c r="G124" s="27"/>
      <c r="H124" s="136"/>
      <c r="I124" s="136"/>
      <c r="J124" s="136"/>
      <c r="K124" s="136"/>
      <c r="L124" s="136"/>
      <c r="M124" s="136"/>
      <c r="N124" s="136"/>
      <c r="O124" s="136"/>
      <c r="P124" s="136"/>
      <c r="Q124" s="27"/>
      <c r="R124" s="136"/>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row>
    <row r="125" spans="1:44" ht="15.75" customHeight="1">
      <c r="A125" s="27"/>
      <c r="B125" s="27"/>
      <c r="C125" s="135"/>
      <c r="D125" s="27"/>
      <c r="E125" s="27"/>
      <c r="F125" s="135"/>
      <c r="G125" s="27"/>
      <c r="H125" s="136"/>
      <c r="I125" s="136"/>
      <c r="J125" s="136"/>
      <c r="K125" s="136"/>
      <c r="L125" s="136"/>
      <c r="M125" s="136"/>
      <c r="N125" s="136"/>
      <c r="O125" s="136"/>
      <c r="P125" s="136"/>
      <c r="Q125" s="27"/>
      <c r="R125" s="136"/>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row>
    <row r="126" spans="1:44" ht="15.75" customHeight="1">
      <c r="A126" s="27"/>
      <c r="B126" s="27"/>
      <c r="C126" s="135"/>
      <c r="D126" s="27"/>
      <c r="E126" s="27"/>
      <c r="F126" s="135"/>
      <c r="G126" s="27"/>
      <c r="H126" s="136"/>
      <c r="I126" s="136"/>
      <c r="J126" s="136"/>
      <c r="K126" s="136"/>
      <c r="L126" s="136"/>
      <c r="M126" s="136"/>
      <c r="N126" s="136"/>
      <c r="O126" s="136"/>
      <c r="P126" s="136"/>
      <c r="Q126" s="27"/>
      <c r="R126" s="136"/>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row>
    <row r="127" spans="1:44" ht="15.75" customHeight="1">
      <c r="A127" s="27"/>
      <c r="B127" s="27"/>
      <c r="C127" s="135"/>
      <c r="D127" s="27"/>
      <c r="E127" s="27"/>
      <c r="F127" s="135"/>
      <c r="G127" s="27"/>
      <c r="H127" s="136"/>
      <c r="I127" s="136"/>
      <c r="J127" s="136"/>
      <c r="K127" s="136"/>
      <c r="L127" s="136"/>
      <c r="M127" s="136"/>
      <c r="N127" s="136"/>
      <c r="O127" s="136"/>
      <c r="P127" s="136"/>
      <c r="Q127" s="27"/>
      <c r="R127" s="136"/>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row>
    <row r="128" spans="1:44" ht="15.75" customHeight="1">
      <c r="A128" s="27"/>
      <c r="B128" s="27"/>
      <c r="C128" s="135"/>
      <c r="D128" s="27"/>
      <c r="E128" s="27"/>
      <c r="F128" s="135"/>
      <c r="G128" s="27"/>
      <c r="H128" s="136"/>
      <c r="I128" s="136"/>
      <c r="J128" s="136"/>
      <c r="K128" s="136"/>
      <c r="L128" s="136"/>
      <c r="M128" s="136"/>
      <c r="N128" s="136"/>
      <c r="O128" s="136"/>
      <c r="P128" s="136"/>
      <c r="Q128" s="27"/>
      <c r="R128" s="136"/>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row>
    <row r="129" spans="1:44" ht="15.75" customHeight="1">
      <c r="A129" s="27"/>
      <c r="B129" s="27"/>
      <c r="C129" s="135"/>
      <c r="D129" s="27"/>
      <c r="E129" s="27"/>
      <c r="F129" s="135"/>
      <c r="G129" s="27"/>
      <c r="H129" s="136"/>
      <c r="I129" s="136"/>
      <c r="J129" s="136"/>
      <c r="K129" s="136"/>
      <c r="L129" s="136"/>
      <c r="M129" s="136"/>
      <c r="N129" s="136"/>
      <c r="O129" s="136"/>
      <c r="P129" s="136"/>
      <c r="Q129" s="27"/>
      <c r="R129" s="136"/>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row>
    <row r="130" spans="1:44" ht="15.75" customHeight="1">
      <c r="A130" s="27"/>
      <c r="B130" s="27"/>
      <c r="C130" s="135"/>
      <c r="D130" s="27"/>
      <c r="E130" s="27"/>
      <c r="F130" s="135"/>
      <c r="G130" s="27"/>
      <c r="H130" s="136"/>
      <c r="I130" s="136"/>
      <c r="J130" s="136"/>
      <c r="K130" s="136"/>
      <c r="L130" s="136"/>
      <c r="M130" s="136"/>
      <c r="N130" s="136"/>
      <c r="O130" s="136"/>
      <c r="P130" s="136"/>
      <c r="Q130" s="27"/>
      <c r="R130" s="136"/>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row>
    <row r="131" spans="1:44" ht="15.75" customHeight="1">
      <c r="A131" s="27"/>
      <c r="B131" s="27"/>
      <c r="C131" s="135"/>
      <c r="D131" s="27"/>
      <c r="E131" s="27"/>
      <c r="F131" s="135"/>
      <c r="G131" s="27"/>
      <c r="H131" s="136"/>
      <c r="I131" s="136"/>
      <c r="J131" s="136"/>
      <c r="K131" s="136"/>
      <c r="L131" s="136"/>
      <c r="M131" s="136"/>
      <c r="N131" s="136"/>
      <c r="O131" s="136"/>
      <c r="P131" s="136"/>
      <c r="Q131" s="27"/>
      <c r="R131" s="136"/>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row>
    <row r="132" spans="1:44" ht="15.75" customHeight="1">
      <c r="A132" s="27"/>
      <c r="B132" s="27"/>
      <c r="C132" s="135"/>
      <c r="D132" s="27"/>
      <c r="E132" s="27"/>
      <c r="F132" s="135"/>
      <c r="G132" s="27"/>
      <c r="H132" s="136"/>
      <c r="I132" s="136"/>
      <c r="J132" s="136"/>
      <c r="K132" s="136"/>
      <c r="L132" s="136"/>
      <c r="M132" s="136"/>
      <c r="N132" s="136"/>
      <c r="O132" s="136"/>
      <c r="P132" s="136"/>
      <c r="Q132" s="27"/>
      <c r="R132" s="136"/>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row>
    <row r="133" spans="1:44" ht="15.75" customHeight="1">
      <c r="A133" s="27"/>
      <c r="B133" s="27"/>
      <c r="C133" s="135"/>
      <c r="D133" s="27"/>
      <c r="E133" s="27"/>
      <c r="F133" s="135"/>
      <c r="G133" s="27"/>
      <c r="H133" s="136"/>
      <c r="I133" s="136"/>
      <c r="J133" s="136"/>
      <c r="K133" s="136"/>
      <c r="L133" s="136"/>
      <c r="M133" s="136"/>
      <c r="N133" s="136"/>
      <c r="O133" s="136"/>
      <c r="P133" s="136"/>
      <c r="Q133" s="27"/>
      <c r="R133" s="136"/>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row>
    <row r="134" spans="1:44" ht="15.75" customHeight="1">
      <c r="A134" s="27"/>
      <c r="B134" s="27"/>
      <c r="C134" s="135"/>
      <c r="D134" s="27"/>
      <c r="E134" s="27"/>
      <c r="F134" s="135"/>
      <c r="G134" s="27"/>
      <c r="H134" s="136"/>
      <c r="I134" s="136"/>
      <c r="J134" s="136"/>
      <c r="K134" s="136"/>
      <c r="L134" s="136"/>
      <c r="M134" s="136"/>
      <c r="N134" s="136"/>
      <c r="O134" s="136"/>
      <c r="P134" s="136"/>
      <c r="Q134" s="27"/>
      <c r="R134" s="136"/>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row>
    <row r="135" spans="1:44" ht="15.75" customHeight="1">
      <c r="A135" s="27"/>
      <c r="B135" s="27"/>
      <c r="C135" s="135"/>
      <c r="D135" s="27"/>
      <c r="E135" s="27"/>
      <c r="F135" s="135"/>
      <c r="G135" s="27"/>
      <c r="H135" s="136"/>
      <c r="I135" s="136"/>
      <c r="J135" s="136"/>
      <c r="K135" s="136"/>
      <c r="L135" s="136"/>
      <c r="M135" s="136"/>
      <c r="N135" s="136"/>
      <c r="O135" s="136"/>
      <c r="P135" s="136"/>
      <c r="Q135" s="27"/>
      <c r="R135" s="136"/>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row>
    <row r="136" spans="1:44" ht="15.75" customHeight="1">
      <c r="A136" s="27"/>
      <c r="B136" s="27"/>
      <c r="C136" s="135"/>
      <c r="D136" s="27"/>
      <c r="E136" s="27"/>
      <c r="F136" s="135"/>
      <c r="G136" s="27"/>
      <c r="H136" s="136"/>
      <c r="I136" s="136"/>
      <c r="J136" s="136"/>
      <c r="K136" s="136"/>
      <c r="L136" s="136"/>
      <c r="M136" s="136"/>
      <c r="N136" s="136"/>
      <c r="O136" s="136"/>
      <c r="P136" s="136"/>
      <c r="Q136" s="27"/>
      <c r="R136" s="136"/>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row>
    <row r="137" spans="1:44" ht="15.75" customHeight="1">
      <c r="A137" s="27"/>
      <c r="B137" s="27"/>
      <c r="C137" s="135"/>
      <c r="D137" s="27"/>
      <c r="E137" s="27"/>
      <c r="F137" s="135"/>
      <c r="G137" s="27"/>
      <c r="H137" s="136"/>
      <c r="I137" s="136"/>
      <c r="J137" s="136"/>
      <c r="K137" s="136"/>
      <c r="L137" s="136"/>
      <c r="M137" s="136"/>
      <c r="N137" s="136"/>
      <c r="O137" s="136"/>
      <c r="P137" s="136"/>
      <c r="Q137" s="27"/>
      <c r="R137" s="136"/>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row>
    <row r="138" spans="1:44" ht="15.75" customHeight="1">
      <c r="A138" s="27"/>
      <c r="B138" s="27"/>
      <c r="C138" s="135"/>
      <c r="D138" s="27"/>
      <c r="E138" s="27"/>
      <c r="F138" s="135"/>
      <c r="G138" s="27"/>
      <c r="H138" s="136"/>
      <c r="I138" s="136"/>
      <c r="J138" s="136"/>
      <c r="K138" s="136"/>
      <c r="L138" s="136"/>
      <c r="M138" s="136"/>
      <c r="N138" s="136"/>
      <c r="O138" s="136"/>
      <c r="P138" s="136"/>
      <c r="Q138" s="27"/>
      <c r="R138" s="136"/>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row>
    <row r="139" spans="1:44" ht="15.75" customHeight="1">
      <c r="A139" s="27"/>
      <c r="B139" s="27"/>
      <c r="C139" s="135"/>
      <c r="D139" s="27"/>
      <c r="E139" s="27"/>
      <c r="F139" s="135"/>
      <c r="G139" s="27"/>
      <c r="H139" s="136"/>
      <c r="I139" s="136"/>
      <c r="J139" s="136"/>
      <c r="K139" s="136"/>
      <c r="L139" s="136"/>
      <c r="M139" s="136"/>
      <c r="N139" s="136"/>
      <c r="O139" s="136"/>
      <c r="P139" s="136"/>
      <c r="Q139" s="27"/>
      <c r="R139" s="136"/>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row>
    <row r="140" spans="1:44" ht="15.75" customHeight="1">
      <c r="A140" s="27"/>
      <c r="B140" s="27"/>
      <c r="C140" s="135"/>
      <c r="D140" s="27"/>
      <c r="E140" s="27"/>
      <c r="F140" s="135"/>
      <c r="G140" s="27"/>
      <c r="H140" s="136"/>
      <c r="I140" s="136"/>
      <c r="J140" s="136"/>
      <c r="K140" s="136"/>
      <c r="L140" s="136"/>
      <c r="M140" s="136"/>
      <c r="N140" s="136"/>
      <c r="O140" s="136"/>
      <c r="P140" s="136"/>
      <c r="Q140" s="27"/>
      <c r="R140" s="136"/>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row>
    <row r="141" spans="1:44" ht="15.75" customHeight="1">
      <c r="A141" s="27"/>
      <c r="B141" s="27"/>
      <c r="C141" s="135"/>
      <c r="D141" s="27"/>
      <c r="E141" s="27"/>
      <c r="F141" s="135"/>
      <c r="G141" s="27"/>
      <c r="H141" s="136"/>
      <c r="I141" s="136"/>
      <c r="J141" s="136"/>
      <c r="K141" s="136"/>
      <c r="L141" s="136"/>
      <c r="M141" s="136"/>
      <c r="N141" s="136"/>
      <c r="O141" s="136"/>
      <c r="P141" s="136"/>
      <c r="Q141" s="27"/>
      <c r="R141" s="136"/>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row>
    <row r="142" spans="1:44" ht="15.75" customHeight="1">
      <c r="A142" s="27"/>
      <c r="B142" s="27"/>
      <c r="C142" s="135"/>
      <c r="D142" s="27"/>
      <c r="E142" s="27"/>
      <c r="F142" s="135"/>
      <c r="G142" s="27"/>
      <c r="H142" s="136"/>
      <c r="I142" s="136"/>
      <c r="J142" s="136"/>
      <c r="K142" s="136"/>
      <c r="L142" s="136"/>
      <c r="M142" s="136"/>
      <c r="N142" s="136"/>
      <c r="O142" s="136"/>
      <c r="P142" s="136"/>
      <c r="Q142" s="27"/>
      <c r="R142" s="136"/>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row>
    <row r="143" spans="1:44" ht="15.75" customHeight="1">
      <c r="A143" s="27"/>
      <c r="B143" s="27"/>
      <c r="C143" s="135"/>
      <c r="D143" s="27"/>
      <c r="E143" s="27"/>
      <c r="F143" s="135"/>
      <c r="G143" s="27"/>
      <c r="H143" s="136"/>
      <c r="I143" s="136"/>
      <c r="J143" s="136"/>
      <c r="K143" s="136"/>
      <c r="L143" s="136"/>
      <c r="M143" s="136"/>
      <c r="N143" s="136"/>
      <c r="O143" s="136"/>
      <c r="P143" s="136"/>
      <c r="Q143" s="27"/>
      <c r="R143" s="136"/>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row>
    <row r="144" spans="1:44" ht="15.75" customHeight="1">
      <c r="A144" s="27"/>
      <c r="B144" s="27"/>
      <c r="C144" s="135"/>
      <c r="D144" s="27"/>
      <c r="E144" s="27"/>
      <c r="F144" s="135"/>
      <c r="G144" s="27"/>
      <c r="H144" s="136"/>
      <c r="I144" s="136"/>
      <c r="J144" s="136"/>
      <c r="K144" s="136"/>
      <c r="L144" s="136"/>
      <c r="M144" s="136"/>
      <c r="N144" s="136"/>
      <c r="O144" s="136"/>
      <c r="P144" s="136"/>
      <c r="Q144" s="27"/>
      <c r="R144" s="136"/>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row>
    <row r="145" spans="1:44" ht="15.75" customHeight="1">
      <c r="A145" s="27"/>
      <c r="B145" s="27"/>
      <c r="C145" s="135"/>
      <c r="D145" s="27"/>
      <c r="E145" s="27"/>
      <c r="F145" s="135"/>
      <c r="G145" s="27"/>
      <c r="H145" s="136"/>
      <c r="I145" s="136"/>
      <c r="J145" s="136"/>
      <c r="K145" s="136"/>
      <c r="L145" s="136"/>
      <c r="M145" s="136"/>
      <c r="N145" s="136"/>
      <c r="O145" s="136"/>
      <c r="P145" s="136"/>
      <c r="Q145" s="27"/>
      <c r="R145" s="136"/>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row>
    <row r="146" spans="1:44" ht="15.75" customHeight="1">
      <c r="A146" s="27"/>
      <c r="B146" s="27"/>
      <c r="C146" s="135"/>
      <c r="D146" s="27"/>
      <c r="E146" s="27"/>
      <c r="F146" s="135"/>
      <c r="G146" s="27"/>
      <c r="H146" s="136"/>
      <c r="I146" s="136"/>
      <c r="J146" s="136"/>
      <c r="K146" s="136"/>
      <c r="L146" s="136"/>
      <c r="M146" s="136"/>
      <c r="N146" s="136"/>
      <c r="O146" s="136"/>
      <c r="P146" s="136"/>
      <c r="Q146" s="27"/>
      <c r="R146" s="136"/>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row>
    <row r="147" spans="1:44" ht="15.75" customHeight="1">
      <c r="A147" s="27"/>
      <c r="B147" s="27"/>
      <c r="C147" s="135"/>
      <c r="D147" s="27"/>
      <c r="E147" s="27"/>
      <c r="F147" s="135"/>
      <c r="G147" s="27"/>
      <c r="H147" s="136"/>
      <c r="I147" s="136"/>
      <c r="J147" s="136"/>
      <c r="K147" s="136"/>
      <c r="L147" s="136"/>
      <c r="M147" s="136"/>
      <c r="N147" s="136"/>
      <c r="O147" s="136"/>
      <c r="P147" s="136"/>
      <c r="Q147" s="27"/>
      <c r="R147" s="136"/>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row>
    <row r="148" spans="1:44" ht="15.75" customHeight="1">
      <c r="A148" s="27"/>
      <c r="B148" s="27"/>
      <c r="C148" s="135"/>
      <c r="D148" s="27"/>
      <c r="E148" s="27"/>
      <c r="F148" s="135"/>
      <c r="G148" s="27"/>
      <c r="H148" s="136"/>
      <c r="I148" s="136"/>
      <c r="J148" s="136"/>
      <c r="K148" s="136"/>
      <c r="L148" s="136"/>
      <c r="M148" s="136"/>
      <c r="N148" s="136"/>
      <c r="O148" s="136"/>
      <c r="P148" s="136"/>
      <c r="Q148" s="27"/>
      <c r="R148" s="136"/>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row>
    <row r="149" spans="1:44" ht="15.75" customHeight="1">
      <c r="A149" s="27"/>
      <c r="B149" s="27"/>
      <c r="C149" s="135"/>
      <c r="D149" s="27"/>
      <c r="E149" s="27"/>
      <c r="F149" s="135"/>
      <c r="G149" s="27"/>
      <c r="H149" s="136"/>
      <c r="I149" s="136"/>
      <c r="J149" s="136"/>
      <c r="K149" s="136"/>
      <c r="L149" s="136"/>
      <c r="M149" s="136"/>
      <c r="N149" s="136"/>
      <c r="O149" s="136"/>
      <c r="P149" s="136"/>
      <c r="Q149" s="27"/>
      <c r="R149" s="136"/>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row>
    <row r="150" spans="1:44" ht="15.75" customHeight="1">
      <c r="A150" s="27"/>
      <c r="B150" s="27"/>
      <c r="C150" s="135"/>
      <c r="D150" s="27"/>
      <c r="E150" s="27"/>
      <c r="F150" s="135"/>
      <c r="G150" s="27"/>
      <c r="H150" s="136"/>
      <c r="I150" s="136"/>
      <c r="J150" s="136"/>
      <c r="K150" s="136"/>
      <c r="L150" s="136"/>
      <c r="M150" s="136"/>
      <c r="N150" s="136"/>
      <c r="O150" s="136"/>
      <c r="P150" s="136"/>
      <c r="Q150" s="27"/>
      <c r="R150" s="136"/>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row>
    <row r="151" spans="1:44" ht="15.75" customHeight="1">
      <c r="A151" s="27"/>
      <c r="B151" s="27"/>
      <c r="C151" s="135"/>
      <c r="D151" s="27"/>
      <c r="E151" s="27"/>
      <c r="F151" s="135"/>
      <c r="G151" s="27"/>
      <c r="H151" s="136"/>
      <c r="I151" s="136"/>
      <c r="J151" s="136"/>
      <c r="K151" s="136"/>
      <c r="L151" s="136"/>
      <c r="M151" s="136"/>
      <c r="N151" s="136"/>
      <c r="O151" s="136"/>
      <c r="P151" s="136"/>
      <c r="Q151" s="27"/>
      <c r="R151" s="136"/>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row>
    <row r="152" spans="1:44" ht="15.75" customHeight="1">
      <c r="A152" s="27"/>
      <c r="B152" s="27"/>
      <c r="C152" s="135"/>
      <c r="D152" s="27"/>
      <c r="E152" s="27"/>
      <c r="F152" s="135"/>
      <c r="G152" s="27"/>
      <c r="H152" s="136"/>
      <c r="I152" s="136"/>
      <c r="J152" s="136"/>
      <c r="K152" s="136"/>
      <c r="L152" s="136"/>
      <c r="M152" s="136"/>
      <c r="N152" s="136"/>
      <c r="O152" s="136"/>
      <c r="P152" s="136"/>
      <c r="Q152" s="27"/>
      <c r="R152" s="136"/>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row>
    <row r="153" spans="1:44" ht="15.75" customHeight="1">
      <c r="A153" s="27"/>
      <c r="B153" s="27"/>
      <c r="C153" s="135"/>
      <c r="D153" s="27"/>
      <c r="E153" s="27"/>
      <c r="F153" s="135"/>
      <c r="G153" s="27"/>
      <c r="H153" s="136"/>
      <c r="I153" s="136"/>
      <c r="J153" s="136"/>
      <c r="K153" s="136"/>
      <c r="L153" s="136"/>
      <c r="M153" s="136"/>
      <c r="N153" s="136"/>
      <c r="O153" s="136"/>
      <c r="P153" s="136"/>
      <c r="Q153" s="27"/>
      <c r="R153" s="136"/>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row>
    <row r="154" spans="1:44" ht="15.75" customHeight="1">
      <c r="A154" s="27"/>
      <c r="B154" s="27"/>
      <c r="C154" s="135"/>
      <c r="D154" s="27"/>
      <c r="E154" s="27"/>
      <c r="F154" s="135"/>
      <c r="G154" s="27"/>
      <c r="H154" s="136"/>
      <c r="I154" s="136"/>
      <c r="J154" s="136"/>
      <c r="K154" s="136"/>
      <c r="L154" s="136"/>
      <c r="M154" s="136"/>
      <c r="N154" s="136"/>
      <c r="O154" s="136"/>
      <c r="P154" s="136"/>
      <c r="Q154" s="27"/>
      <c r="R154" s="136"/>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row>
    <row r="155" spans="1:44" ht="15.75" customHeight="1">
      <c r="A155" s="27"/>
      <c r="B155" s="27"/>
      <c r="C155" s="135"/>
      <c r="D155" s="27"/>
      <c r="E155" s="27"/>
      <c r="F155" s="135"/>
      <c r="G155" s="27"/>
      <c r="H155" s="136"/>
      <c r="I155" s="136"/>
      <c r="J155" s="136"/>
      <c r="K155" s="136"/>
      <c r="L155" s="136"/>
      <c r="M155" s="136"/>
      <c r="N155" s="136"/>
      <c r="O155" s="136"/>
      <c r="P155" s="136"/>
      <c r="Q155" s="27"/>
      <c r="R155" s="136"/>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row>
    <row r="156" spans="1:44" ht="15.75" customHeight="1">
      <c r="A156" s="27"/>
      <c r="B156" s="27"/>
      <c r="C156" s="135"/>
      <c r="D156" s="27"/>
      <c r="E156" s="27"/>
      <c r="F156" s="135"/>
      <c r="G156" s="27"/>
      <c r="H156" s="136"/>
      <c r="I156" s="136"/>
      <c r="J156" s="136"/>
      <c r="K156" s="136"/>
      <c r="L156" s="136"/>
      <c r="M156" s="136"/>
      <c r="N156" s="136"/>
      <c r="O156" s="136"/>
      <c r="P156" s="136"/>
      <c r="Q156" s="27"/>
      <c r="R156" s="136"/>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row>
    <row r="157" spans="1:44" ht="15.75" customHeight="1">
      <c r="A157" s="27"/>
      <c r="B157" s="27"/>
      <c r="C157" s="135"/>
      <c r="D157" s="27"/>
      <c r="E157" s="27"/>
      <c r="F157" s="135"/>
      <c r="G157" s="27"/>
      <c r="H157" s="136"/>
      <c r="I157" s="136"/>
      <c r="J157" s="136"/>
      <c r="K157" s="136"/>
      <c r="L157" s="136"/>
      <c r="M157" s="136"/>
      <c r="N157" s="136"/>
      <c r="O157" s="136"/>
      <c r="P157" s="136"/>
      <c r="Q157" s="27"/>
      <c r="R157" s="13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row>
    <row r="158" spans="1:44" ht="15.75" customHeight="1">
      <c r="A158" s="27"/>
      <c r="B158" s="27"/>
      <c r="C158" s="135"/>
      <c r="D158" s="27"/>
      <c r="E158" s="27"/>
      <c r="F158" s="135"/>
      <c r="G158" s="27"/>
      <c r="H158" s="136"/>
      <c r="I158" s="136"/>
      <c r="J158" s="136"/>
      <c r="K158" s="136"/>
      <c r="L158" s="136"/>
      <c r="M158" s="136"/>
      <c r="N158" s="136"/>
      <c r="O158" s="136"/>
      <c r="P158" s="136"/>
      <c r="Q158" s="27"/>
      <c r="R158" s="136"/>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row>
    <row r="159" spans="1:44" ht="15.75" customHeight="1">
      <c r="A159" s="27"/>
      <c r="B159" s="27"/>
      <c r="C159" s="135"/>
      <c r="D159" s="27"/>
      <c r="E159" s="27"/>
      <c r="F159" s="135"/>
      <c r="G159" s="27"/>
      <c r="H159" s="136"/>
      <c r="I159" s="136"/>
      <c r="J159" s="136"/>
      <c r="K159" s="136"/>
      <c r="L159" s="136"/>
      <c r="M159" s="136"/>
      <c r="N159" s="136"/>
      <c r="O159" s="136"/>
      <c r="P159" s="136"/>
      <c r="Q159" s="27"/>
      <c r="R159" s="136"/>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row>
    <row r="160" spans="1:44" ht="15.75" customHeight="1">
      <c r="A160" s="27"/>
      <c r="B160" s="27"/>
      <c r="C160" s="135"/>
      <c r="D160" s="27"/>
      <c r="E160" s="27"/>
      <c r="F160" s="135"/>
      <c r="G160" s="27"/>
      <c r="H160" s="136"/>
      <c r="I160" s="136"/>
      <c r="J160" s="136"/>
      <c r="K160" s="136"/>
      <c r="L160" s="136"/>
      <c r="M160" s="136"/>
      <c r="N160" s="136"/>
      <c r="O160" s="136"/>
      <c r="P160" s="136"/>
      <c r="Q160" s="27"/>
      <c r="R160" s="136"/>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row>
    <row r="161" spans="1:44" ht="15.75" customHeight="1">
      <c r="A161" s="27"/>
      <c r="B161" s="27"/>
      <c r="C161" s="135"/>
      <c r="D161" s="27"/>
      <c r="E161" s="27"/>
      <c r="F161" s="135"/>
      <c r="G161" s="27"/>
      <c r="H161" s="136"/>
      <c r="I161" s="136"/>
      <c r="J161" s="136"/>
      <c r="K161" s="136"/>
      <c r="L161" s="136"/>
      <c r="M161" s="136"/>
      <c r="N161" s="136"/>
      <c r="O161" s="136"/>
      <c r="P161" s="136"/>
      <c r="Q161" s="27"/>
      <c r="R161" s="136"/>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row>
    <row r="162" spans="1:44" ht="15.75" customHeight="1">
      <c r="A162" s="27"/>
      <c r="B162" s="27"/>
      <c r="C162" s="135"/>
      <c r="D162" s="27"/>
      <c r="E162" s="27"/>
      <c r="F162" s="135"/>
      <c r="G162" s="27"/>
      <c r="H162" s="136"/>
      <c r="I162" s="136"/>
      <c r="J162" s="136"/>
      <c r="K162" s="136"/>
      <c r="L162" s="136"/>
      <c r="M162" s="136"/>
      <c r="N162" s="136"/>
      <c r="O162" s="136"/>
      <c r="P162" s="136"/>
      <c r="Q162" s="27"/>
      <c r="R162" s="136"/>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row>
    <row r="163" spans="1:44" ht="15.75" customHeight="1">
      <c r="A163" s="27"/>
      <c r="B163" s="27"/>
      <c r="C163" s="135"/>
      <c r="D163" s="27"/>
      <c r="E163" s="27"/>
      <c r="F163" s="135"/>
      <c r="G163" s="27"/>
      <c r="H163" s="136"/>
      <c r="I163" s="136"/>
      <c r="J163" s="136"/>
      <c r="K163" s="136"/>
      <c r="L163" s="136"/>
      <c r="M163" s="136"/>
      <c r="N163" s="136"/>
      <c r="O163" s="136"/>
      <c r="P163" s="136"/>
      <c r="Q163" s="27"/>
      <c r="R163" s="136"/>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row>
    <row r="164" spans="1:44" ht="15.75" customHeight="1">
      <c r="A164" s="27"/>
      <c r="B164" s="27"/>
      <c r="C164" s="135"/>
      <c r="D164" s="27"/>
      <c r="E164" s="27"/>
      <c r="F164" s="135"/>
      <c r="G164" s="27"/>
      <c r="H164" s="136"/>
      <c r="I164" s="136"/>
      <c r="J164" s="136"/>
      <c r="K164" s="136"/>
      <c r="L164" s="136"/>
      <c r="M164" s="136"/>
      <c r="N164" s="136"/>
      <c r="O164" s="136"/>
      <c r="P164" s="136"/>
      <c r="Q164" s="27"/>
      <c r="R164" s="136"/>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row>
    <row r="165" spans="1:44" ht="15.75" customHeight="1">
      <c r="A165" s="27"/>
      <c r="B165" s="27"/>
      <c r="C165" s="135"/>
      <c r="D165" s="27"/>
      <c r="E165" s="27"/>
      <c r="F165" s="135"/>
      <c r="G165" s="27"/>
      <c r="H165" s="136"/>
      <c r="I165" s="136"/>
      <c r="J165" s="136"/>
      <c r="K165" s="136"/>
      <c r="L165" s="136"/>
      <c r="M165" s="136"/>
      <c r="N165" s="136"/>
      <c r="O165" s="136"/>
      <c r="P165" s="136"/>
      <c r="Q165" s="27"/>
      <c r="R165" s="136"/>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row>
    <row r="166" spans="1:44" ht="15.75" customHeight="1">
      <c r="A166" s="27"/>
      <c r="B166" s="27"/>
      <c r="C166" s="135"/>
      <c r="D166" s="27"/>
      <c r="E166" s="27"/>
      <c r="F166" s="135"/>
      <c r="G166" s="27"/>
      <c r="H166" s="136"/>
      <c r="I166" s="136"/>
      <c r="J166" s="136"/>
      <c r="K166" s="136"/>
      <c r="L166" s="136"/>
      <c r="M166" s="136"/>
      <c r="N166" s="136"/>
      <c r="O166" s="136"/>
      <c r="P166" s="136"/>
      <c r="Q166" s="27"/>
      <c r="R166" s="136"/>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row>
    <row r="167" spans="1:44" ht="15.75" customHeight="1">
      <c r="A167" s="27"/>
      <c r="B167" s="27"/>
      <c r="C167" s="135"/>
      <c r="D167" s="27"/>
      <c r="E167" s="27"/>
      <c r="F167" s="135"/>
      <c r="G167" s="27"/>
      <c r="H167" s="136"/>
      <c r="I167" s="136"/>
      <c r="J167" s="136"/>
      <c r="K167" s="136"/>
      <c r="L167" s="136"/>
      <c r="M167" s="136"/>
      <c r="N167" s="136"/>
      <c r="O167" s="136"/>
      <c r="P167" s="136"/>
      <c r="Q167" s="27"/>
      <c r="R167" s="136"/>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row>
    <row r="168" spans="1:44" ht="15.75" customHeight="1">
      <c r="A168" s="27"/>
      <c r="B168" s="27"/>
      <c r="C168" s="135"/>
      <c r="D168" s="27"/>
      <c r="E168" s="27"/>
      <c r="F168" s="135"/>
      <c r="G168" s="27"/>
      <c r="H168" s="136"/>
      <c r="I168" s="136"/>
      <c r="J168" s="136"/>
      <c r="K168" s="136"/>
      <c r="L168" s="136"/>
      <c r="M168" s="136"/>
      <c r="N168" s="136"/>
      <c r="O168" s="136"/>
      <c r="P168" s="136"/>
      <c r="Q168" s="27"/>
      <c r="R168" s="136"/>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row>
    <row r="169" spans="1:44" ht="15.75" customHeight="1">
      <c r="A169" s="27"/>
      <c r="B169" s="27"/>
      <c r="C169" s="135"/>
      <c r="D169" s="27"/>
      <c r="E169" s="27"/>
      <c r="F169" s="135"/>
      <c r="G169" s="27"/>
      <c r="H169" s="136"/>
      <c r="I169" s="136"/>
      <c r="J169" s="136"/>
      <c r="K169" s="136"/>
      <c r="L169" s="136"/>
      <c r="M169" s="136"/>
      <c r="N169" s="136"/>
      <c r="O169" s="136"/>
      <c r="P169" s="136"/>
      <c r="Q169" s="27"/>
      <c r="R169" s="136"/>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row>
    <row r="170" spans="1:44" ht="15.75" customHeight="1">
      <c r="A170" s="27"/>
      <c r="B170" s="27"/>
      <c r="C170" s="135"/>
      <c r="D170" s="27"/>
      <c r="E170" s="27"/>
      <c r="F170" s="135"/>
      <c r="G170" s="27"/>
      <c r="H170" s="136"/>
      <c r="I170" s="136"/>
      <c r="J170" s="136"/>
      <c r="K170" s="136"/>
      <c r="L170" s="136"/>
      <c r="M170" s="136"/>
      <c r="N170" s="136"/>
      <c r="O170" s="136"/>
      <c r="P170" s="136"/>
      <c r="Q170" s="27"/>
      <c r="R170" s="136"/>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row>
    <row r="171" spans="1:44" ht="15.75" customHeight="1">
      <c r="A171" s="27"/>
      <c r="B171" s="27"/>
      <c r="C171" s="135"/>
      <c r="D171" s="27"/>
      <c r="E171" s="27"/>
      <c r="F171" s="135"/>
      <c r="G171" s="27"/>
      <c r="H171" s="136"/>
      <c r="I171" s="136"/>
      <c r="J171" s="136"/>
      <c r="K171" s="136"/>
      <c r="L171" s="136"/>
      <c r="M171" s="136"/>
      <c r="N171" s="136"/>
      <c r="O171" s="136"/>
      <c r="P171" s="136"/>
      <c r="Q171" s="27"/>
      <c r="R171" s="136"/>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row>
    <row r="172" spans="1:44" ht="15.75" customHeight="1">
      <c r="A172" s="27"/>
      <c r="B172" s="27"/>
      <c r="C172" s="135"/>
      <c r="D172" s="27"/>
      <c r="E172" s="27"/>
      <c r="F172" s="135"/>
      <c r="G172" s="27"/>
      <c r="H172" s="136"/>
      <c r="I172" s="136"/>
      <c r="J172" s="136"/>
      <c r="K172" s="136"/>
      <c r="L172" s="136"/>
      <c r="M172" s="136"/>
      <c r="N172" s="136"/>
      <c r="O172" s="136"/>
      <c r="P172" s="136"/>
      <c r="Q172" s="27"/>
      <c r="R172" s="136"/>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row>
    <row r="173" spans="1:44" ht="15.75" customHeight="1">
      <c r="A173" s="27"/>
      <c r="B173" s="27"/>
      <c r="C173" s="135"/>
      <c r="D173" s="27"/>
      <c r="E173" s="27"/>
      <c r="F173" s="135"/>
      <c r="G173" s="27"/>
      <c r="H173" s="136"/>
      <c r="I173" s="136"/>
      <c r="J173" s="136"/>
      <c r="K173" s="136"/>
      <c r="L173" s="136"/>
      <c r="M173" s="136"/>
      <c r="N173" s="136"/>
      <c r="O173" s="136"/>
      <c r="P173" s="136"/>
      <c r="Q173" s="27"/>
      <c r="R173" s="136"/>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row>
    <row r="174" spans="1:44" ht="15.75" customHeight="1">
      <c r="A174" s="27"/>
      <c r="B174" s="27"/>
      <c r="C174" s="135"/>
      <c r="D174" s="27"/>
      <c r="E174" s="27"/>
      <c r="F174" s="135"/>
      <c r="G174" s="27"/>
      <c r="H174" s="136"/>
      <c r="I174" s="136"/>
      <c r="J174" s="136"/>
      <c r="K174" s="136"/>
      <c r="L174" s="136"/>
      <c r="M174" s="136"/>
      <c r="N174" s="136"/>
      <c r="O174" s="136"/>
      <c r="P174" s="136"/>
      <c r="Q174" s="27"/>
      <c r="R174" s="136"/>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row>
    <row r="175" spans="1:44" ht="15.75" customHeight="1">
      <c r="A175" s="27"/>
      <c r="B175" s="27"/>
      <c r="C175" s="135"/>
      <c r="D175" s="27"/>
      <c r="E175" s="27"/>
      <c r="F175" s="135"/>
      <c r="G175" s="27"/>
      <c r="H175" s="136"/>
      <c r="I175" s="136"/>
      <c r="J175" s="136"/>
      <c r="K175" s="136"/>
      <c r="L175" s="136"/>
      <c r="M175" s="136"/>
      <c r="N175" s="136"/>
      <c r="O175" s="136"/>
      <c r="P175" s="136"/>
      <c r="Q175" s="27"/>
      <c r="R175" s="136"/>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row>
    <row r="176" spans="1:44" ht="15.75" customHeight="1">
      <c r="A176" s="27"/>
      <c r="B176" s="27"/>
      <c r="C176" s="135"/>
      <c r="D176" s="27"/>
      <c r="E176" s="27"/>
      <c r="F176" s="135"/>
      <c r="G176" s="27"/>
      <c r="H176" s="136"/>
      <c r="I176" s="136"/>
      <c r="J176" s="136"/>
      <c r="K176" s="136"/>
      <c r="L176" s="136"/>
      <c r="M176" s="136"/>
      <c r="N176" s="136"/>
      <c r="O176" s="136"/>
      <c r="P176" s="136"/>
      <c r="Q176" s="27"/>
      <c r="R176" s="136"/>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row>
    <row r="177" spans="1:44" ht="15.75" customHeight="1">
      <c r="A177" s="27"/>
      <c r="B177" s="27"/>
      <c r="C177" s="135"/>
      <c r="D177" s="27"/>
      <c r="E177" s="27"/>
      <c r="F177" s="135"/>
      <c r="G177" s="27"/>
      <c r="H177" s="136"/>
      <c r="I177" s="136"/>
      <c r="J177" s="136"/>
      <c r="K177" s="136"/>
      <c r="L177" s="136"/>
      <c r="M177" s="136"/>
      <c r="N177" s="136"/>
      <c r="O177" s="136"/>
      <c r="P177" s="136"/>
      <c r="Q177" s="27"/>
      <c r="R177" s="136"/>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row>
    <row r="178" spans="1:44" ht="15.75" customHeight="1">
      <c r="A178" s="27"/>
      <c r="B178" s="27"/>
      <c r="C178" s="135"/>
      <c r="D178" s="27"/>
      <c r="E178" s="27"/>
      <c r="F178" s="135"/>
      <c r="G178" s="27"/>
      <c r="H178" s="136"/>
      <c r="I178" s="136"/>
      <c r="J178" s="136"/>
      <c r="K178" s="136"/>
      <c r="L178" s="136"/>
      <c r="M178" s="136"/>
      <c r="N178" s="136"/>
      <c r="O178" s="136"/>
      <c r="P178" s="136"/>
      <c r="Q178" s="27"/>
      <c r="R178" s="136"/>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row>
    <row r="179" spans="1:44" ht="15.75" customHeight="1">
      <c r="A179" s="27"/>
      <c r="B179" s="27"/>
      <c r="C179" s="135"/>
      <c r="D179" s="27"/>
      <c r="E179" s="27"/>
      <c r="F179" s="135"/>
      <c r="G179" s="27"/>
      <c r="H179" s="136"/>
      <c r="I179" s="136"/>
      <c r="J179" s="136"/>
      <c r="K179" s="136"/>
      <c r="L179" s="136"/>
      <c r="M179" s="136"/>
      <c r="N179" s="136"/>
      <c r="O179" s="136"/>
      <c r="P179" s="136"/>
      <c r="Q179" s="27"/>
      <c r="R179" s="136"/>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row>
    <row r="180" spans="1:44" ht="15.75" customHeight="1">
      <c r="A180" s="27"/>
      <c r="B180" s="27"/>
      <c r="C180" s="135"/>
      <c r="D180" s="27"/>
      <c r="E180" s="27"/>
      <c r="F180" s="135"/>
      <c r="G180" s="27"/>
      <c r="H180" s="136"/>
      <c r="I180" s="136"/>
      <c r="J180" s="136"/>
      <c r="K180" s="136"/>
      <c r="L180" s="136"/>
      <c r="M180" s="136"/>
      <c r="N180" s="136"/>
      <c r="O180" s="136"/>
      <c r="P180" s="136"/>
      <c r="Q180" s="27"/>
      <c r="R180" s="136"/>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row>
    <row r="181" spans="1:44" ht="15.75" customHeight="1">
      <c r="A181" s="27"/>
      <c r="B181" s="27"/>
      <c r="C181" s="135"/>
      <c r="D181" s="27"/>
      <c r="E181" s="27"/>
      <c r="F181" s="135"/>
      <c r="G181" s="27"/>
      <c r="H181" s="136"/>
      <c r="I181" s="136"/>
      <c r="J181" s="136"/>
      <c r="K181" s="136"/>
      <c r="L181" s="136"/>
      <c r="M181" s="136"/>
      <c r="N181" s="136"/>
      <c r="O181" s="136"/>
      <c r="P181" s="136"/>
      <c r="Q181" s="27"/>
      <c r="R181" s="136"/>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row>
    <row r="182" spans="1:44" ht="15.75" customHeight="1">
      <c r="A182" s="27"/>
      <c r="B182" s="27"/>
      <c r="C182" s="135"/>
      <c r="D182" s="27"/>
      <c r="E182" s="27"/>
      <c r="F182" s="135"/>
      <c r="G182" s="27"/>
      <c r="H182" s="136"/>
      <c r="I182" s="136"/>
      <c r="J182" s="136"/>
      <c r="K182" s="136"/>
      <c r="L182" s="136"/>
      <c r="M182" s="136"/>
      <c r="N182" s="136"/>
      <c r="O182" s="136"/>
      <c r="P182" s="136"/>
      <c r="Q182" s="27"/>
      <c r="R182" s="136"/>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row>
    <row r="183" spans="1:44" ht="15.75" customHeight="1">
      <c r="A183" s="27"/>
      <c r="B183" s="27"/>
      <c r="C183" s="135"/>
      <c r="D183" s="27"/>
      <c r="E183" s="27"/>
      <c r="F183" s="135"/>
      <c r="G183" s="27"/>
      <c r="H183" s="136"/>
      <c r="I183" s="136"/>
      <c r="J183" s="136"/>
      <c r="K183" s="136"/>
      <c r="L183" s="136"/>
      <c r="M183" s="136"/>
      <c r="N183" s="136"/>
      <c r="O183" s="136"/>
      <c r="P183" s="136"/>
      <c r="Q183" s="27"/>
      <c r="R183" s="136"/>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row>
    <row r="184" spans="1:44" ht="15.75" customHeight="1">
      <c r="A184" s="27"/>
      <c r="B184" s="27"/>
      <c r="C184" s="135"/>
      <c r="D184" s="27"/>
      <c r="E184" s="27"/>
      <c r="F184" s="135"/>
      <c r="G184" s="27"/>
      <c r="H184" s="136"/>
      <c r="I184" s="136"/>
      <c r="J184" s="136"/>
      <c r="K184" s="136"/>
      <c r="L184" s="136"/>
      <c r="M184" s="136"/>
      <c r="N184" s="136"/>
      <c r="O184" s="136"/>
      <c r="P184" s="136"/>
      <c r="Q184" s="27"/>
      <c r="R184" s="136"/>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row>
    <row r="185" spans="1:44" ht="15.75" customHeight="1">
      <c r="A185" s="27"/>
      <c r="B185" s="27"/>
      <c r="C185" s="135"/>
      <c r="D185" s="27"/>
      <c r="E185" s="27"/>
      <c r="F185" s="135"/>
      <c r="G185" s="27"/>
      <c r="H185" s="136"/>
      <c r="I185" s="136"/>
      <c r="J185" s="136"/>
      <c r="K185" s="136"/>
      <c r="L185" s="136"/>
      <c r="M185" s="136"/>
      <c r="N185" s="136"/>
      <c r="O185" s="136"/>
      <c r="P185" s="136"/>
      <c r="Q185" s="27"/>
      <c r="R185" s="136"/>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row>
    <row r="186" spans="1:44" ht="15.75" customHeight="1">
      <c r="A186" s="27"/>
      <c r="B186" s="27"/>
      <c r="C186" s="135"/>
      <c r="D186" s="27"/>
      <c r="E186" s="27"/>
      <c r="F186" s="135"/>
      <c r="G186" s="27"/>
      <c r="H186" s="136"/>
      <c r="I186" s="136"/>
      <c r="J186" s="136"/>
      <c r="K186" s="136"/>
      <c r="L186" s="136"/>
      <c r="M186" s="136"/>
      <c r="N186" s="136"/>
      <c r="O186" s="136"/>
      <c r="P186" s="136"/>
      <c r="Q186" s="27"/>
      <c r="R186" s="136"/>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row>
    <row r="187" spans="1:44" ht="15.75" customHeight="1">
      <c r="A187" s="27"/>
      <c r="B187" s="27"/>
      <c r="C187" s="135"/>
      <c r="D187" s="27"/>
      <c r="E187" s="27"/>
      <c r="F187" s="135"/>
      <c r="G187" s="27"/>
      <c r="H187" s="136"/>
      <c r="I187" s="136"/>
      <c r="J187" s="136"/>
      <c r="K187" s="136"/>
      <c r="L187" s="136"/>
      <c r="M187" s="136"/>
      <c r="N187" s="136"/>
      <c r="O187" s="136"/>
      <c r="P187" s="136"/>
      <c r="Q187" s="27"/>
      <c r="R187" s="136"/>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row>
    <row r="188" spans="1:44" ht="15.75" customHeight="1">
      <c r="A188" s="27"/>
      <c r="B188" s="27"/>
      <c r="C188" s="135"/>
      <c r="D188" s="27"/>
      <c r="E188" s="27"/>
      <c r="F188" s="135"/>
      <c r="G188" s="27"/>
      <c r="H188" s="136"/>
      <c r="I188" s="136"/>
      <c r="J188" s="136"/>
      <c r="K188" s="136"/>
      <c r="L188" s="136"/>
      <c r="M188" s="136"/>
      <c r="N188" s="136"/>
      <c r="O188" s="136"/>
      <c r="P188" s="136"/>
      <c r="Q188" s="27"/>
      <c r="R188" s="136"/>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row>
    <row r="189" spans="1:44" ht="15.75" customHeight="1">
      <c r="A189" s="27"/>
      <c r="B189" s="27"/>
      <c r="C189" s="135"/>
      <c r="D189" s="27"/>
      <c r="E189" s="27"/>
      <c r="F189" s="135"/>
      <c r="G189" s="27"/>
      <c r="H189" s="136"/>
      <c r="I189" s="136"/>
      <c r="J189" s="136"/>
      <c r="K189" s="136"/>
      <c r="L189" s="136"/>
      <c r="M189" s="136"/>
      <c r="N189" s="136"/>
      <c r="O189" s="136"/>
      <c r="P189" s="136"/>
      <c r="Q189" s="27"/>
      <c r="R189" s="136"/>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row>
    <row r="190" spans="1:44" ht="15.75" customHeight="1">
      <c r="A190" s="27"/>
      <c r="B190" s="27"/>
      <c r="C190" s="135"/>
      <c r="D190" s="27"/>
      <c r="E190" s="27"/>
      <c r="F190" s="135"/>
      <c r="G190" s="27"/>
      <c r="H190" s="136"/>
      <c r="I190" s="136"/>
      <c r="J190" s="136"/>
      <c r="K190" s="136"/>
      <c r="L190" s="136"/>
      <c r="M190" s="136"/>
      <c r="N190" s="136"/>
      <c r="O190" s="136"/>
      <c r="P190" s="136"/>
      <c r="Q190" s="27"/>
      <c r="R190" s="136"/>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row>
    <row r="191" spans="1:44" ht="15.75" customHeight="1">
      <c r="A191" s="27"/>
      <c r="B191" s="27"/>
      <c r="C191" s="135"/>
      <c r="D191" s="27"/>
      <c r="E191" s="27"/>
      <c r="F191" s="135"/>
      <c r="G191" s="27"/>
      <c r="H191" s="136"/>
      <c r="I191" s="136"/>
      <c r="J191" s="136"/>
      <c r="K191" s="136"/>
      <c r="L191" s="136"/>
      <c r="M191" s="136"/>
      <c r="N191" s="136"/>
      <c r="O191" s="136"/>
      <c r="P191" s="136"/>
      <c r="Q191" s="27"/>
      <c r="R191" s="136"/>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row>
    <row r="192" spans="1:44" ht="15.75" customHeight="1">
      <c r="A192" s="27"/>
      <c r="B192" s="27"/>
      <c r="C192" s="135"/>
      <c r="D192" s="27"/>
      <c r="E192" s="27"/>
      <c r="F192" s="135"/>
      <c r="G192" s="27"/>
      <c r="H192" s="136"/>
      <c r="I192" s="136"/>
      <c r="J192" s="136"/>
      <c r="K192" s="136"/>
      <c r="L192" s="136"/>
      <c r="M192" s="136"/>
      <c r="N192" s="136"/>
      <c r="O192" s="136"/>
      <c r="P192" s="136"/>
      <c r="Q192" s="27"/>
      <c r="R192" s="136"/>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row>
    <row r="193" spans="1:44" ht="15.75" customHeight="1">
      <c r="A193" s="27"/>
      <c r="B193" s="27"/>
      <c r="C193" s="135"/>
      <c r="D193" s="27"/>
      <c r="E193" s="27"/>
      <c r="F193" s="135"/>
      <c r="G193" s="27"/>
      <c r="H193" s="136"/>
      <c r="I193" s="136"/>
      <c r="J193" s="136"/>
      <c r="K193" s="136"/>
      <c r="L193" s="136"/>
      <c r="M193" s="136"/>
      <c r="N193" s="136"/>
      <c r="O193" s="136"/>
      <c r="P193" s="136"/>
      <c r="Q193" s="27"/>
      <c r="R193" s="136"/>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row>
    <row r="194" spans="1:44" ht="15.75" customHeight="1">
      <c r="A194" s="27"/>
      <c r="B194" s="27"/>
      <c r="C194" s="135"/>
      <c r="D194" s="27"/>
      <c r="E194" s="27"/>
      <c r="F194" s="135"/>
      <c r="G194" s="27"/>
      <c r="H194" s="136"/>
      <c r="I194" s="136"/>
      <c r="J194" s="136"/>
      <c r="K194" s="136"/>
      <c r="L194" s="136"/>
      <c r="M194" s="136"/>
      <c r="N194" s="136"/>
      <c r="O194" s="136"/>
      <c r="P194" s="136"/>
      <c r="Q194" s="27"/>
      <c r="R194" s="136"/>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row>
    <row r="195" spans="1:44" ht="15.75" customHeight="1">
      <c r="A195" s="27"/>
      <c r="B195" s="27"/>
      <c r="C195" s="135"/>
      <c r="D195" s="27"/>
      <c r="E195" s="27"/>
      <c r="F195" s="135"/>
      <c r="G195" s="27"/>
      <c r="H195" s="136"/>
      <c r="I195" s="136"/>
      <c r="J195" s="136"/>
      <c r="K195" s="136"/>
      <c r="L195" s="136"/>
      <c r="M195" s="136"/>
      <c r="N195" s="136"/>
      <c r="O195" s="136"/>
      <c r="P195" s="136"/>
      <c r="Q195" s="27"/>
      <c r="R195" s="136"/>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row>
    <row r="196" spans="1:44" ht="15.75" customHeight="1">
      <c r="A196" s="27"/>
      <c r="B196" s="27"/>
      <c r="C196" s="135"/>
      <c r="D196" s="27"/>
      <c r="E196" s="27"/>
      <c r="F196" s="135"/>
      <c r="G196" s="27"/>
      <c r="H196" s="136"/>
      <c r="I196" s="136"/>
      <c r="J196" s="136"/>
      <c r="K196" s="136"/>
      <c r="L196" s="136"/>
      <c r="M196" s="136"/>
      <c r="N196" s="136"/>
      <c r="O196" s="136"/>
      <c r="P196" s="136"/>
      <c r="Q196" s="27"/>
      <c r="R196" s="136"/>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row>
    <row r="197" spans="1:44" ht="15.75" customHeight="1">
      <c r="A197" s="27"/>
      <c r="B197" s="27"/>
      <c r="C197" s="135"/>
      <c r="D197" s="27"/>
      <c r="E197" s="27"/>
      <c r="F197" s="135"/>
      <c r="G197" s="27"/>
      <c r="H197" s="136"/>
      <c r="I197" s="136"/>
      <c r="J197" s="136"/>
      <c r="K197" s="136"/>
      <c r="L197" s="136"/>
      <c r="M197" s="136"/>
      <c r="N197" s="136"/>
      <c r="O197" s="136"/>
      <c r="P197" s="136"/>
      <c r="Q197" s="27"/>
      <c r="R197" s="136"/>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row>
    <row r="198" spans="1:44" ht="15.75" customHeight="1">
      <c r="A198" s="27"/>
      <c r="B198" s="27"/>
      <c r="C198" s="135"/>
      <c r="D198" s="27"/>
      <c r="E198" s="27"/>
      <c r="F198" s="135"/>
      <c r="G198" s="27"/>
      <c r="H198" s="136"/>
      <c r="I198" s="136"/>
      <c r="J198" s="136"/>
      <c r="K198" s="136"/>
      <c r="L198" s="136"/>
      <c r="M198" s="136"/>
      <c r="N198" s="136"/>
      <c r="O198" s="136"/>
      <c r="P198" s="136"/>
      <c r="Q198" s="27"/>
      <c r="R198" s="136"/>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row>
    <row r="199" spans="1:44" ht="15.75" customHeight="1">
      <c r="A199" s="27"/>
      <c r="B199" s="27"/>
      <c r="C199" s="135"/>
      <c r="D199" s="27"/>
      <c r="E199" s="27"/>
      <c r="F199" s="135"/>
      <c r="G199" s="27"/>
      <c r="H199" s="136"/>
      <c r="I199" s="136"/>
      <c r="J199" s="136"/>
      <c r="K199" s="136"/>
      <c r="L199" s="136"/>
      <c r="M199" s="136"/>
      <c r="N199" s="136"/>
      <c r="O199" s="136"/>
      <c r="P199" s="136"/>
      <c r="Q199" s="27"/>
      <c r="R199" s="136"/>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row>
    <row r="200" spans="1:44" ht="15.75" customHeight="1">
      <c r="A200" s="27"/>
      <c r="B200" s="27"/>
      <c r="C200" s="135"/>
      <c r="D200" s="27"/>
      <c r="E200" s="27"/>
      <c r="F200" s="135"/>
      <c r="G200" s="27"/>
      <c r="H200" s="136"/>
      <c r="I200" s="136"/>
      <c r="J200" s="136"/>
      <c r="K200" s="136"/>
      <c r="L200" s="136"/>
      <c r="M200" s="136"/>
      <c r="N200" s="136"/>
      <c r="O200" s="136"/>
      <c r="P200" s="136"/>
      <c r="Q200" s="27"/>
      <c r="R200" s="136"/>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row>
    <row r="201" spans="1:44" ht="15.75" customHeight="1">
      <c r="A201" s="27"/>
      <c r="B201" s="27"/>
      <c r="C201" s="135"/>
      <c r="D201" s="27"/>
      <c r="E201" s="27"/>
      <c r="F201" s="135"/>
      <c r="G201" s="27"/>
      <c r="H201" s="136"/>
      <c r="I201" s="136"/>
      <c r="J201" s="136"/>
      <c r="K201" s="136"/>
      <c r="L201" s="136"/>
      <c r="M201" s="136"/>
      <c r="N201" s="136"/>
      <c r="O201" s="136"/>
      <c r="P201" s="136"/>
      <c r="Q201" s="27"/>
      <c r="R201" s="136"/>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row>
    <row r="202" spans="1:44" ht="15.75" customHeight="1">
      <c r="A202" s="27"/>
      <c r="B202" s="27"/>
      <c r="C202" s="135"/>
      <c r="D202" s="27"/>
      <c r="E202" s="27"/>
      <c r="F202" s="135"/>
      <c r="G202" s="27"/>
      <c r="H202" s="136"/>
      <c r="I202" s="136"/>
      <c r="J202" s="136"/>
      <c r="K202" s="136"/>
      <c r="L202" s="136"/>
      <c r="M202" s="136"/>
      <c r="N202" s="136"/>
      <c r="O202" s="136"/>
      <c r="P202" s="136"/>
      <c r="Q202" s="27"/>
      <c r="R202" s="136"/>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row>
    <row r="203" spans="1:44" ht="15.75" customHeight="1">
      <c r="A203" s="27"/>
      <c r="B203" s="27"/>
      <c r="C203" s="135"/>
      <c r="D203" s="27"/>
      <c r="E203" s="27"/>
      <c r="F203" s="135"/>
      <c r="G203" s="27"/>
      <c r="H203" s="136"/>
      <c r="I203" s="136"/>
      <c r="J203" s="136"/>
      <c r="K203" s="136"/>
      <c r="L203" s="136"/>
      <c r="M203" s="136"/>
      <c r="N203" s="136"/>
      <c r="O203" s="136"/>
      <c r="P203" s="136"/>
      <c r="Q203" s="27"/>
      <c r="R203" s="136"/>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row>
    <row r="204" spans="1:44" ht="15.75" customHeight="1">
      <c r="A204" s="27"/>
      <c r="B204" s="27"/>
      <c r="C204" s="135"/>
      <c r="D204" s="27"/>
      <c r="E204" s="27"/>
      <c r="F204" s="135"/>
      <c r="G204" s="27"/>
      <c r="H204" s="136"/>
      <c r="I204" s="136"/>
      <c r="J204" s="136"/>
      <c r="K204" s="136"/>
      <c r="L204" s="136"/>
      <c r="M204" s="136"/>
      <c r="N204" s="136"/>
      <c r="O204" s="136"/>
      <c r="P204" s="136"/>
      <c r="Q204" s="27"/>
      <c r="R204" s="136"/>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row>
    <row r="205" spans="1:44" ht="15.75" customHeight="1">
      <c r="A205" s="27"/>
      <c r="B205" s="27"/>
      <c r="C205" s="135"/>
      <c r="D205" s="27"/>
      <c r="E205" s="27"/>
      <c r="F205" s="135"/>
      <c r="G205" s="27"/>
      <c r="H205" s="136"/>
      <c r="I205" s="136"/>
      <c r="J205" s="136"/>
      <c r="K205" s="136"/>
      <c r="L205" s="136"/>
      <c r="M205" s="136"/>
      <c r="N205" s="136"/>
      <c r="O205" s="136"/>
      <c r="P205" s="136"/>
      <c r="Q205" s="27"/>
      <c r="R205" s="136"/>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row>
    <row r="206" spans="1:44" ht="15.75" customHeight="1">
      <c r="A206" s="27"/>
      <c r="B206" s="27"/>
      <c r="C206" s="135"/>
      <c r="D206" s="27"/>
      <c r="E206" s="27"/>
      <c r="F206" s="135"/>
      <c r="G206" s="27"/>
      <c r="H206" s="136"/>
      <c r="I206" s="136"/>
      <c r="J206" s="136"/>
      <c r="K206" s="136"/>
      <c r="L206" s="136"/>
      <c r="M206" s="136"/>
      <c r="N206" s="136"/>
      <c r="O206" s="136"/>
      <c r="P206" s="136"/>
      <c r="Q206" s="27"/>
      <c r="R206" s="136"/>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row>
    <row r="207" spans="1:44" ht="15.75" customHeight="1">
      <c r="A207" s="27"/>
      <c r="B207" s="27"/>
      <c r="C207" s="135"/>
      <c r="D207" s="27"/>
      <c r="E207" s="27"/>
      <c r="F207" s="135"/>
      <c r="G207" s="27"/>
      <c r="H207" s="136"/>
      <c r="I207" s="136"/>
      <c r="J207" s="136"/>
      <c r="K207" s="136"/>
      <c r="L207" s="136"/>
      <c r="M207" s="136"/>
      <c r="N207" s="136"/>
      <c r="O207" s="136"/>
      <c r="P207" s="136"/>
      <c r="Q207" s="27"/>
      <c r="R207" s="136"/>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row>
    <row r="208" spans="1:44" ht="15.75" customHeight="1">
      <c r="A208" s="27"/>
      <c r="B208" s="27"/>
      <c r="C208" s="135"/>
      <c r="D208" s="27"/>
      <c r="E208" s="27"/>
      <c r="F208" s="135"/>
      <c r="G208" s="27"/>
      <c r="H208" s="136"/>
      <c r="I208" s="136"/>
      <c r="J208" s="136"/>
      <c r="K208" s="136"/>
      <c r="L208" s="136"/>
      <c r="M208" s="136"/>
      <c r="N208" s="136"/>
      <c r="O208" s="136"/>
      <c r="P208" s="136"/>
      <c r="Q208" s="27"/>
      <c r="R208" s="136"/>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row>
    <row r="209" spans="1:44" ht="15.75" customHeight="1">
      <c r="A209" s="27"/>
      <c r="B209" s="27"/>
      <c r="C209" s="135"/>
      <c r="D209" s="27"/>
      <c r="E209" s="27"/>
      <c r="F209" s="135"/>
      <c r="G209" s="27"/>
      <c r="H209" s="136"/>
      <c r="I209" s="136"/>
      <c r="J209" s="136"/>
      <c r="K209" s="136"/>
      <c r="L209" s="136"/>
      <c r="M209" s="136"/>
      <c r="N209" s="136"/>
      <c r="O209" s="136"/>
      <c r="P209" s="136"/>
      <c r="Q209" s="27"/>
      <c r="R209" s="136"/>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row>
    <row r="210" spans="1:44" ht="15.75" customHeight="1">
      <c r="A210" s="27"/>
      <c r="B210" s="27"/>
      <c r="C210" s="135"/>
      <c r="D210" s="27"/>
      <c r="E210" s="27"/>
      <c r="F210" s="135"/>
      <c r="G210" s="27"/>
      <c r="H210" s="136"/>
      <c r="I210" s="136"/>
      <c r="J210" s="136"/>
      <c r="K210" s="136"/>
      <c r="L210" s="136"/>
      <c r="M210" s="136"/>
      <c r="N210" s="136"/>
      <c r="O210" s="136"/>
      <c r="P210" s="136"/>
      <c r="Q210" s="27"/>
      <c r="R210" s="136"/>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row>
    <row r="211" spans="1:44" ht="15.75" customHeight="1">
      <c r="A211" s="27"/>
      <c r="B211" s="27"/>
      <c r="C211" s="135"/>
      <c r="D211" s="27"/>
      <c r="E211" s="27"/>
      <c r="F211" s="135"/>
      <c r="G211" s="27"/>
      <c r="H211" s="136"/>
      <c r="I211" s="136"/>
      <c r="J211" s="136"/>
      <c r="K211" s="136"/>
      <c r="L211" s="136"/>
      <c r="M211" s="136"/>
      <c r="N211" s="136"/>
      <c r="O211" s="136"/>
      <c r="P211" s="136"/>
      <c r="Q211" s="27"/>
      <c r="R211" s="136"/>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row>
    <row r="212" spans="1:44" ht="15.75" customHeight="1">
      <c r="A212" s="27"/>
      <c r="B212" s="27"/>
      <c r="C212" s="135"/>
      <c r="D212" s="27"/>
      <c r="E212" s="27"/>
      <c r="F212" s="135"/>
      <c r="G212" s="27"/>
      <c r="H212" s="136"/>
      <c r="I212" s="136"/>
      <c r="J212" s="136"/>
      <c r="K212" s="136"/>
      <c r="L212" s="136"/>
      <c r="M212" s="136"/>
      <c r="N212" s="136"/>
      <c r="O212" s="136"/>
      <c r="P212" s="136"/>
      <c r="Q212" s="27"/>
      <c r="R212" s="136"/>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row>
    <row r="213" spans="1:44" ht="15.75" customHeight="1">
      <c r="A213" s="27"/>
      <c r="B213" s="27"/>
      <c r="C213" s="135"/>
      <c r="D213" s="27"/>
      <c r="E213" s="27"/>
      <c r="F213" s="135"/>
      <c r="G213" s="27"/>
      <c r="H213" s="136"/>
      <c r="I213" s="136"/>
      <c r="J213" s="136"/>
      <c r="K213" s="136"/>
      <c r="L213" s="136"/>
      <c r="M213" s="136"/>
      <c r="N213" s="136"/>
      <c r="O213" s="136"/>
      <c r="P213" s="136"/>
      <c r="Q213" s="27"/>
      <c r="R213" s="136"/>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row>
    <row r="214" spans="1:44" ht="15.75" customHeight="1">
      <c r="A214" s="27"/>
      <c r="B214" s="27"/>
      <c r="C214" s="135"/>
      <c r="D214" s="27"/>
      <c r="E214" s="27"/>
      <c r="F214" s="135"/>
      <c r="G214" s="27"/>
      <c r="H214" s="136"/>
      <c r="I214" s="136"/>
      <c r="J214" s="136"/>
      <c r="K214" s="136"/>
      <c r="L214" s="136"/>
      <c r="M214" s="136"/>
      <c r="N214" s="136"/>
      <c r="O214" s="136"/>
      <c r="P214" s="136"/>
      <c r="Q214" s="27"/>
      <c r="R214" s="136"/>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row>
    <row r="215" spans="1:44" ht="15.75" customHeight="1">
      <c r="A215" s="27"/>
      <c r="B215" s="27"/>
      <c r="C215" s="135"/>
      <c r="D215" s="27"/>
      <c r="E215" s="27"/>
      <c r="F215" s="135"/>
      <c r="G215" s="27"/>
      <c r="H215" s="136"/>
      <c r="I215" s="136"/>
      <c r="J215" s="136"/>
      <c r="K215" s="136"/>
      <c r="L215" s="136"/>
      <c r="M215" s="136"/>
      <c r="N215" s="136"/>
      <c r="O215" s="136"/>
      <c r="P215" s="136"/>
      <c r="Q215" s="27"/>
      <c r="R215" s="136"/>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row>
    <row r="216" spans="1:44" ht="15.75" customHeight="1">
      <c r="A216" s="27"/>
      <c r="B216" s="27"/>
      <c r="C216" s="135"/>
      <c r="D216" s="27"/>
      <c r="E216" s="27"/>
      <c r="F216" s="135"/>
      <c r="G216" s="27"/>
      <c r="H216" s="136"/>
      <c r="I216" s="136"/>
      <c r="J216" s="136"/>
      <c r="K216" s="136"/>
      <c r="L216" s="136"/>
      <c r="M216" s="136"/>
      <c r="N216" s="136"/>
      <c r="O216" s="136"/>
      <c r="P216" s="136"/>
      <c r="Q216" s="27"/>
      <c r="R216" s="136"/>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row>
    <row r="217" spans="1:44" ht="15.75" customHeight="1">
      <c r="A217" s="27"/>
      <c r="B217" s="27"/>
      <c r="C217" s="135"/>
      <c r="D217" s="27"/>
      <c r="E217" s="27"/>
      <c r="F217" s="135"/>
      <c r="G217" s="27"/>
      <c r="H217" s="136"/>
      <c r="I217" s="136"/>
      <c r="J217" s="136"/>
      <c r="K217" s="136"/>
      <c r="L217" s="136"/>
      <c r="M217" s="136"/>
      <c r="N217" s="136"/>
      <c r="O217" s="136"/>
      <c r="P217" s="136"/>
      <c r="Q217" s="27"/>
      <c r="R217" s="136"/>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row>
    <row r="218" spans="1:44" ht="15.75" customHeight="1">
      <c r="A218" s="27"/>
      <c r="B218" s="27"/>
      <c r="C218" s="135"/>
      <c r="D218" s="27"/>
      <c r="E218" s="27"/>
      <c r="F218" s="135"/>
      <c r="G218" s="27"/>
      <c r="H218" s="136"/>
      <c r="I218" s="136"/>
      <c r="J218" s="136"/>
      <c r="K218" s="136"/>
      <c r="L218" s="136"/>
      <c r="M218" s="136"/>
      <c r="N218" s="136"/>
      <c r="O218" s="136"/>
      <c r="P218" s="136"/>
      <c r="Q218" s="27"/>
      <c r="R218" s="136"/>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row>
    <row r="219" spans="1:44" ht="15.75" customHeight="1">
      <c r="A219" s="27"/>
      <c r="B219" s="27"/>
      <c r="C219" s="135"/>
      <c r="D219" s="27"/>
      <c r="E219" s="27"/>
      <c r="F219" s="135"/>
      <c r="G219" s="27"/>
      <c r="H219" s="136"/>
      <c r="I219" s="136"/>
      <c r="J219" s="136"/>
      <c r="K219" s="136"/>
      <c r="L219" s="136"/>
      <c r="M219" s="136"/>
      <c r="N219" s="136"/>
      <c r="O219" s="136"/>
      <c r="P219" s="136"/>
      <c r="Q219" s="27"/>
      <c r="R219" s="136"/>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row>
    <row r="220" spans="1:44" ht="15.75" customHeight="1">
      <c r="A220" s="27"/>
      <c r="B220" s="27"/>
      <c r="C220" s="135"/>
      <c r="D220" s="27"/>
      <c r="E220" s="27"/>
      <c r="F220" s="135"/>
      <c r="G220" s="27"/>
      <c r="H220" s="136"/>
      <c r="I220" s="136"/>
      <c r="J220" s="136"/>
      <c r="K220" s="136"/>
      <c r="L220" s="136"/>
      <c r="M220" s="136"/>
      <c r="N220" s="136"/>
      <c r="O220" s="136"/>
      <c r="P220" s="136"/>
      <c r="Q220" s="27"/>
      <c r="R220" s="136"/>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row>
    <row r="221" spans="1:44" ht="15.75" customHeight="1">
      <c r="A221" s="27"/>
      <c r="B221" s="27"/>
      <c r="C221" s="135"/>
      <c r="D221" s="27"/>
      <c r="E221" s="27"/>
      <c r="F221" s="135"/>
      <c r="G221" s="27"/>
      <c r="H221" s="136"/>
      <c r="I221" s="136"/>
      <c r="J221" s="136"/>
      <c r="K221" s="136"/>
      <c r="L221" s="136"/>
      <c r="M221" s="136"/>
      <c r="N221" s="136"/>
      <c r="O221" s="136"/>
      <c r="P221" s="136"/>
      <c r="Q221" s="27"/>
      <c r="R221" s="136"/>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row>
    <row r="222" spans="1:44" ht="15.75" customHeight="1">
      <c r="A222" s="27"/>
      <c r="B222" s="27"/>
      <c r="C222" s="135"/>
      <c r="D222" s="27"/>
      <c r="E222" s="27"/>
      <c r="F222" s="135"/>
      <c r="G222" s="27"/>
      <c r="H222" s="136"/>
      <c r="I222" s="136"/>
      <c r="J222" s="136"/>
      <c r="K222" s="136"/>
      <c r="L222" s="136"/>
      <c r="M222" s="136"/>
      <c r="N222" s="136"/>
      <c r="O222" s="136"/>
      <c r="P222" s="136"/>
      <c r="Q222" s="27"/>
      <c r="R222" s="136"/>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row>
    <row r="223" spans="1:44" ht="15.75" customHeight="1">
      <c r="A223" s="27"/>
      <c r="B223" s="27"/>
      <c r="C223" s="135"/>
      <c r="D223" s="27"/>
      <c r="E223" s="27"/>
      <c r="F223" s="135"/>
      <c r="G223" s="27"/>
      <c r="H223" s="136"/>
      <c r="I223" s="136"/>
      <c r="J223" s="136"/>
      <c r="K223" s="136"/>
      <c r="L223" s="136"/>
      <c r="M223" s="136"/>
      <c r="N223" s="136"/>
      <c r="O223" s="136"/>
      <c r="P223" s="136"/>
      <c r="Q223" s="27"/>
      <c r="R223" s="136"/>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row>
    <row r="224" spans="1:44" ht="15.75" customHeight="1">
      <c r="A224" s="27"/>
      <c r="B224" s="27"/>
      <c r="C224" s="135"/>
      <c r="D224" s="27"/>
      <c r="E224" s="27"/>
      <c r="F224" s="135"/>
      <c r="G224" s="27"/>
      <c r="H224" s="136"/>
      <c r="I224" s="136"/>
      <c r="J224" s="136"/>
      <c r="K224" s="136"/>
      <c r="L224" s="136"/>
      <c r="M224" s="136"/>
      <c r="N224" s="136"/>
      <c r="O224" s="136"/>
      <c r="P224" s="136"/>
      <c r="Q224" s="27"/>
      <c r="R224" s="136"/>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row>
    <row r="225" spans="1:44" ht="15.75" customHeight="1">
      <c r="A225" s="27"/>
      <c r="B225" s="27"/>
      <c r="C225" s="135"/>
      <c r="D225" s="27"/>
      <c r="E225" s="27"/>
      <c r="F225" s="135"/>
      <c r="G225" s="27"/>
      <c r="H225" s="136"/>
      <c r="I225" s="136"/>
      <c r="J225" s="136"/>
      <c r="K225" s="136"/>
      <c r="L225" s="136"/>
      <c r="M225" s="136"/>
      <c r="N225" s="136"/>
      <c r="O225" s="136"/>
      <c r="P225" s="136"/>
      <c r="Q225" s="27"/>
      <c r="R225" s="136"/>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row>
    <row r="226" spans="1:44" ht="15.75" customHeight="1">
      <c r="A226" s="27"/>
      <c r="B226" s="27"/>
      <c r="C226" s="135"/>
      <c r="D226" s="27"/>
      <c r="E226" s="27"/>
      <c r="F226" s="135"/>
      <c r="G226" s="27"/>
      <c r="H226" s="136"/>
      <c r="I226" s="136"/>
      <c r="J226" s="136"/>
      <c r="K226" s="136"/>
      <c r="L226" s="136"/>
      <c r="M226" s="136"/>
      <c r="N226" s="136"/>
      <c r="O226" s="136"/>
      <c r="P226" s="136"/>
      <c r="Q226" s="27"/>
      <c r="R226" s="136"/>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row>
    <row r="227" spans="1:44" ht="15.75" customHeight="1">
      <c r="A227" s="27"/>
      <c r="B227" s="27"/>
      <c r="C227" s="135"/>
      <c r="D227" s="27"/>
      <c r="E227" s="27"/>
      <c r="F227" s="135"/>
      <c r="G227" s="27"/>
      <c r="H227" s="136"/>
      <c r="I227" s="136"/>
      <c r="J227" s="136"/>
      <c r="K227" s="136"/>
      <c r="L227" s="136"/>
      <c r="M227" s="136"/>
      <c r="N227" s="136"/>
      <c r="O227" s="136"/>
      <c r="P227" s="136"/>
      <c r="Q227" s="27"/>
      <c r="R227" s="136"/>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row>
    <row r="228" spans="1:44" ht="15.75" customHeight="1">
      <c r="A228" s="27"/>
      <c r="B228" s="27"/>
      <c r="C228" s="135"/>
      <c r="D228" s="27"/>
      <c r="E228" s="27"/>
      <c r="F228" s="135"/>
      <c r="G228" s="27"/>
      <c r="H228" s="136"/>
      <c r="I228" s="136"/>
      <c r="J228" s="136"/>
      <c r="K228" s="136"/>
      <c r="L228" s="136"/>
      <c r="M228" s="136"/>
      <c r="N228" s="136"/>
      <c r="O228" s="136"/>
      <c r="P228" s="136"/>
      <c r="Q228" s="27"/>
      <c r="R228" s="136"/>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row>
    <row r="229" spans="1:44" ht="15.75" customHeight="1">
      <c r="A229" s="27"/>
      <c r="B229" s="27"/>
      <c r="C229" s="135"/>
      <c r="D229" s="27"/>
      <c r="E229" s="27"/>
      <c r="F229" s="135"/>
      <c r="G229" s="27"/>
      <c r="H229" s="136"/>
      <c r="I229" s="136"/>
      <c r="J229" s="136"/>
      <c r="K229" s="136"/>
      <c r="L229" s="136"/>
      <c r="M229" s="136"/>
      <c r="N229" s="136"/>
      <c r="O229" s="136"/>
      <c r="P229" s="136"/>
      <c r="Q229" s="27"/>
      <c r="R229" s="136"/>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row>
    <row r="230" spans="1:44" ht="15.75" customHeight="1">
      <c r="A230" s="27"/>
      <c r="B230" s="27"/>
      <c r="C230" s="135"/>
      <c r="D230" s="27"/>
      <c r="E230" s="27"/>
      <c r="F230" s="135"/>
      <c r="G230" s="27"/>
      <c r="H230" s="136"/>
      <c r="I230" s="136"/>
      <c r="J230" s="136"/>
      <c r="K230" s="136"/>
      <c r="L230" s="136"/>
      <c r="M230" s="136"/>
      <c r="N230" s="136"/>
      <c r="O230" s="136"/>
      <c r="P230" s="136"/>
      <c r="Q230" s="27"/>
      <c r="R230" s="136"/>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row>
    <row r="231" spans="1:44" ht="15.75" customHeight="1">
      <c r="A231" s="27"/>
      <c r="B231" s="27"/>
      <c r="C231" s="135"/>
      <c r="D231" s="27"/>
      <c r="E231" s="27"/>
      <c r="F231" s="135"/>
      <c r="G231" s="27"/>
      <c r="H231" s="136"/>
      <c r="I231" s="136"/>
      <c r="J231" s="136"/>
      <c r="K231" s="136"/>
      <c r="L231" s="136"/>
      <c r="M231" s="136"/>
      <c r="N231" s="136"/>
      <c r="O231" s="136"/>
      <c r="P231" s="136"/>
      <c r="Q231" s="27"/>
      <c r="R231" s="136"/>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row>
    <row r="232" spans="1:44" ht="15.75" customHeight="1">
      <c r="A232" s="27"/>
      <c r="B232" s="27"/>
      <c r="C232" s="135"/>
      <c r="D232" s="27"/>
      <c r="E232" s="27"/>
      <c r="F232" s="135"/>
      <c r="G232" s="27"/>
      <c r="H232" s="136"/>
      <c r="I232" s="136"/>
      <c r="J232" s="136"/>
      <c r="K232" s="136"/>
      <c r="L232" s="136"/>
      <c r="M232" s="136"/>
      <c r="N232" s="136"/>
      <c r="O232" s="136"/>
      <c r="P232" s="136"/>
      <c r="Q232" s="27"/>
      <c r="R232" s="136"/>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row>
    <row r="233" spans="1:44" ht="15.75" customHeight="1">
      <c r="A233" s="27"/>
      <c r="B233" s="27"/>
      <c r="C233" s="135"/>
      <c r="D233" s="27"/>
      <c r="E233" s="27"/>
      <c r="F233" s="135"/>
      <c r="G233" s="27"/>
      <c r="H233" s="136"/>
      <c r="I233" s="136"/>
      <c r="J233" s="136"/>
      <c r="K233" s="136"/>
      <c r="L233" s="136"/>
      <c r="M233" s="136"/>
      <c r="N233" s="136"/>
      <c r="O233" s="136"/>
      <c r="P233" s="136"/>
      <c r="Q233" s="27"/>
      <c r="R233" s="136"/>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row>
    <row r="234" spans="1:44" ht="15.75" customHeight="1">
      <c r="A234" s="27"/>
      <c r="B234" s="27"/>
      <c r="C234" s="135"/>
      <c r="D234" s="27"/>
      <c r="E234" s="27"/>
      <c r="F234" s="135"/>
      <c r="G234" s="27"/>
      <c r="H234" s="136"/>
      <c r="I234" s="136"/>
      <c r="J234" s="136"/>
      <c r="K234" s="136"/>
      <c r="L234" s="136"/>
      <c r="M234" s="136"/>
      <c r="N234" s="136"/>
      <c r="O234" s="136"/>
      <c r="P234" s="136"/>
      <c r="Q234" s="27"/>
      <c r="R234" s="136"/>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row>
    <row r="235" spans="1:44" ht="15.75" customHeight="1">
      <c r="A235" s="27"/>
      <c r="B235" s="27"/>
      <c r="C235" s="135"/>
      <c r="D235" s="27"/>
      <c r="E235" s="27"/>
      <c r="F235" s="135"/>
      <c r="G235" s="27"/>
      <c r="H235" s="136"/>
      <c r="I235" s="136"/>
      <c r="J235" s="136"/>
      <c r="K235" s="136"/>
      <c r="L235" s="136"/>
      <c r="M235" s="136"/>
      <c r="N235" s="136"/>
      <c r="O235" s="136"/>
      <c r="P235" s="136"/>
      <c r="Q235" s="27"/>
      <c r="R235" s="136"/>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row>
    <row r="236" spans="1:44" ht="15.75" customHeight="1">
      <c r="A236" s="27"/>
      <c r="B236" s="27"/>
      <c r="C236" s="135"/>
      <c r="D236" s="27"/>
      <c r="E236" s="27"/>
      <c r="F236" s="135"/>
      <c r="G236" s="27"/>
      <c r="H236" s="136"/>
      <c r="I236" s="136"/>
      <c r="J236" s="136"/>
      <c r="K236" s="136"/>
      <c r="L236" s="136"/>
      <c r="M236" s="136"/>
      <c r="N236" s="136"/>
      <c r="O236" s="136"/>
      <c r="P236" s="136"/>
      <c r="Q236" s="27"/>
      <c r="R236" s="136"/>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row>
    <row r="237" spans="1:44" ht="15.75" customHeight="1">
      <c r="A237" s="27"/>
      <c r="B237" s="27"/>
      <c r="C237" s="135"/>
      <c r="D237" s="27"/>
      <c r="E237" s="27"/>
      <c r="F237" s="135"/>
      <c r="G237" s="27"/>
      <c r="H237" s="136"/>
      <c r="I237" s="136"/>
      <c r="J237" s="136"/>
      <c r="K237" s="136"/>
      <c r="L237" s="136"/>
      <c r="M237" s="136"/>
      <c r="N237" s="136"/>
      <c r="O237" s="136"/>
      <c r="P237" s="136"/>
      <c r="Q237" s="27"/>
      <c r="R237" s="136"/>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row>
    <row r="238" spans="1:44" ht="15.75" customHeight="1">
      <c r="A238" s="27"/>
      <c r="B238" s="27"/>
      <c r="C238" s="135"/>
      <c r="D238" s="27"/>
      <c r="E238" s="27"/>
      <c r="F238" s="135"/>
      <c r="G238" s="27"/>
      <c r="H238" s="136"/>
      <c r="I238" s="136"/>
      <c r="J238" s="136"/>
      <c r="K238" s="136"/>
      <c r="L238" s="136"/>
      <c r="M238" s="136"/>
      <c r="N238" s="136"/>
      <c r="O238" s="136"/>
      <c r="P238" s="136"/>
      <c r="Q238" s="27"/>
      <c r="R238" s="136"/>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row>
    <row r="239" spans="1:44" ht="15.75" customHeight="1">
      <c r="A239" s="27"/>
      <c r="B239" s="27"/>
      <c r="C239" s="135"/>
      <c r="D239" s="27"/>
      <c r="E239" s="27"/>
      <c r="F239" s="135"/>
      <c r="G239" s="27"/>
      <c r="H239" s="136"/>
      <c r="I239" s="136"/>
      <c r="J239" s="136"/>
      <c r="K239" s="136"/>
      <c r="L239" s="136"/>
      <c r="M239" s="136"/>
      <c r="N239" s="136"/>
      <c r="O239" s="136"/>
      <c r="P239" s="136"/>
      <c r="Q239" s="27"/>
      <c r="R239" s="136"/>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row>
    <row r="240" spans="1:44" ht="15.75" customHeight="1">
      <c r="A240" s="27"/>
      <c r="B240" s="27"/>
      <c r="C240" s="135"/>
      <c r="D240" s="27"/>
      <c r="E240" s="27"/>
      <c r="F240" s="135"/>
      <c r="G240" s="27"/>
      <c r="H240" s="136"/>
      <c r="I240" s="136"/>
      <c r="J240" s="136"/>
      <c r="K240" s="136"/>
      <c r="L240" s="136"/>
      <c r="M240" s="136"/>
      <c r="N240" s="136"/>
      <c r="O240" s="136"/>
      <c r="P240" s="136"/>
      <c r="Q240" s="27"/>
      <c r="R240" s="136"/>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row>
    <row r="241" spans="1:44" ht="15.75" customHeight="1">
      <c r="A241" s="27"/>
      <c r="B241" s="27"/>
      <c r="C241" s="135"/>
      <c r="D241" s="27"/>
      <c r="E241" s="27"/>
      <c r="F241" s="135"/>
      <c r="G241" s="27"/>
      <c r="H241" s="136"/>
      <c r="I241" s="136"/>
      <c r="J241" s="136"/>
      <c r="K241" s="136"/>
      <c r="L241" s="136"/>
      <c r="M241" s="136"/>
      <c r="N241" s="136"/>
      <c r="O241" s="136"/>
      <c r="P241" s="136"/>
      <c r="Q241" s="27"/>
      <c r="R241" s="136"/>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row>
    <row r="242" spans="1:44" ht="15.75" customHeight="1">
      <c r="A242" s="27"/>
      <c r="B242" s="27"/>
      <c r="C242" s="135"/>
      <c r="D242" s="27"/>
      <c r="E242" s="27"/>
      <c r="F242" s="135"/>
      <c r="G242" s="27"/>
      <c r="H242" s="136"/>
      <c r="I242" s="136"/>
      <c r="J242" s="136"/>
      <c r="K242" s="136"/>
      <c r="L242" s="136"/>
      <c r="M242" s="136"/>
      <c r="N242" s="136"/>
      <c r="O242" s="136"/>
      <c r="P242" s="136"/>
      <c r="Q242" s="27"/>
      <c r="R242" s="136"/>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row>
    <row r="243" spans="1:44" ht="15.75" customHeight="1">
      <c r="A243" s="27"/>
      <c r="B243" s="27"/>
      <c r="C243" s="135"/>
      <c r="D243" s="27"/>
      <c r="E243" s="27"/>
      <c r="F243" s="135"/>
      <c r="G243" s="27"/>
      <c r="H243" s="136"/>
      <c r="I243" s="136"/>
      <c r="J243" s="136"/>
      <c r="K243" s="136"/>
      <c r="L243" s="136"/>
      <c r="M243" s="136"/>
      <c r="N243" s="136"/>
      <c r="O243" s="136"/>
      <c r="P243" s="136"/>
      <c r="Q243" s="27"/>
      <c r="R243" s="136"/>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row>
    <row r="244" spans="1:44" ht="15.75" customHeight="1">
      <c r="A244" s="27"/>
      <c r="B244" s="27"/>
      <c r="C244" s="135"/>
      <c r="D244" s="27"/>
      <c r="E244" s="27"/>
      <c r="F244" s="135"/>
      <c r="G244" s="27"/>
      <c r="H244" s="136"/>
      <c r="I244" s="136"/>
      <c r="J244" s="136"/>
      <c r="K244" s="136"/>
      <c r="L244" s="136"/>
      <c r="M244" s="136"/>
      <c r="N244" s="136"/>
      <c r="O244" s="136"/>
      <c r="P244" s="136"/>
      <c r="Q244" s="27"/>
      <c r="R244" s="136"/>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row>
    <row r="245" spans="1:44" ht="15.75" customHeight="1">
      <c r="A245" s="27"/>
      <c r="B245" s="27"/>
      <c r="C245" s="135"/>
      <c r="D245" s="27"/>
      <c r="E245" s="27"/>
      <c r="F245" s="135"/>
      <c r="G245" s="27"/>
      <c r="H245" s="136"/>
      <c r="I245" s="136"/>
      <c r="J245" s="136"/>
      <c r="K245" s="136"/>
      <c r="L245" s="136"/>
      <c r="M245" s="136"/>
      <c r="N245" s="136"/>
      <c r="O245" s="136"/>
      <c r="P245" s="136"/>
      <c r="Q245" s="27"/>
      <c r="R245" s="136"/>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row>
    <row r="246" spans="1:44" ht="15.75" customHeight="1">
      <c r="A246" s="27"/>
      <c r="B246" s="27"/>
      <c r="C246" s="135"/>
      <c r="D246" s="27"/>
      <c r="E246" s="27"/>
      <c r="F246" s="135"/>
      <c r="G246" s="27"/>
      <c r="H246" s="136"/>
      <c r="I246" s="136"/>
      <c r="J246" s="136"/>
      <c r="K246" s="136"/>
      <c r="L246" s="136"/>
      <c r="M246" s="136"/>
      <c r="N246" s="136"/>
      <c r="O246" s="136"/>
      <c r="P246" s="136"/>
      <c r="Q246" s="27"/>
      <c r="R246" s="136"/>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row>
    <row r="247" spans="1:44" ht="15.75" customHeight="1">
      <c r="A247" s="27"/>
      <c r="B247" s="27"/>
      <c r="C247" s="135"/>
      <c r="D247" s="27"/>
      <c r="E247" s="27"/>
      <c r="F247" s="135"/>
      <c r="G247" s="27"/>
      <c r="H247" s="136"/>
      <c r="I247" s="136"/>
      <c r="J247" s="136"/>
      <c r="K247" s="136"/>
      <c r="L247" s="136"/>
      <c r="M247" s="136"/>
      <c r="N247" s="136"/>
      <c r="O247" s="136"/>
      <c r="P247" s="136"/>
      <c r="Q247" s="27"/>
      <c r="R247" s="136"/>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row>
    <row r="248" spans="1:44" ht="15.75" customHeight="1">
      <c r="A248" s="27"/>
      <c r="B248" s="27"/>
      <c r="C248" s="135"/>
      <c r="D248" s="27"/>
      <c r="E248" s="27"/>
      <c r="F248" s="135"/>
      <c r="G248" s="27"/>
      <c r="H248" s="136"/>
      <c r="I248" s="136"/>
      <c r="J248" s="136"/>
      <c r="K248" s="136"/>
      <c r="L248" s="136"/>
      <c r="M248" s="136"/>
      <c r="N248" s="136"/>
      <c r="O248" s="136"/>
      <c r="P248" s="136"/>
      <c r="Q248" s="27"/>
      <c r="R248" s="136"/>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row>
    <row r="249" spans="1:44" ht="15.75" customHeight="1">
      <c r="A249" s="27"/>
      <c r="B249" s="27"/>
      <c r="C249" s="135"/>
      <c r="D249" s="27"/>
      <c r="E249" s="27"/>
      <c r="F249" s="135"/>
      <c r="G249" s="27"/>
      <c r="H249" s="136"/>
      <c r="I249" s="136"/>
      <c r="J249" s="136"/>
      <c r="K249" s="136"/>
      <c r="L249" s="136"/>
      <c r="M249" s="136"/>
      <c r="N249" s="136"/>
      <c r="O249" s="136"/>
      <c r="P249" s="136"/>
      <c r="Q249" s="27"/>
      <c r="R249" s="136"/>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row>
    <row r="250" spans="1:44" ht="15.75" customHeight="1">
      <c r="A250" s="27"/>
      <c r="B250" s="27"/>
      <c r="C250" s="135"/>
      <c r="D250" s="27"/>
      <c r="E250" s="27"/>
      <c r="F250" s="135"/>
      <c r="G250" s="27"/>
      <c r="H250" s="136"/>
      <c r="I250" s="136"/>
      <c r="J250" s="136"/>
      <c r="K250" s="136"/>
      <c r="L250" s="136"/>
      <c r="M250" s="136"/>
      <c r="N250" s="136"/>
      <c r="O250" s="136"/>
      <c r="P250" s="136"/>
      <c r="Q250" s="27"/>
      <c r="R250" s="136"/>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row>
    <row r="251" spans="1:44" ht="15.75" customHeight="1">
      <c r="A251" s="27"/>
      <c r="B251" s="27"/>
      <c r="C251" s="135"/>
      <c r="D251" s="27"/>
      <c r="E251" s="27"/>
      <c r="F251" s="135"/>
      <c r="G251" s="27"/>
      <c r="H251" s="136"/>
      <c r="I251" s="136"/>
      <c r="J251" s="136"/>
      <c r="K251" s="136"/>
      <c r="L251" s="136"/>
      <c r="M251" s="136"/>
      <c r="N251" s="136"/>
      <c r="O251" s="136"/>
      <c r="P251" s="136"/>
      <c r="Q251" s="27"/>
      <c r="R251" s="136"/>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row>
    <row r="252" spans="1:44" ht="15.75" customHeight="1">
      <c r="A252" s="27"/>
      <c r="B252" s="27"/>
      <c r="C252" s="135"/>
      <c r="D252" s="27"/>
      <c r="E252" s="27"/>
      <c r="F252" s="135"/>
      <c r="G252" s="27"/>
      <c r="H252" s="136"/>
      <c r="I252" s="136"/>
      <c r="J252" s="136"/>
      <c r="K252" s="136"/>
      <c r="L252" s="136"/>
      <c r="M252" s="136"/>
      <c r="N252" s="136"/>
      <c r="O252" s="136"/>
      <c r="P252" s="136"/>
      <c r="Q252" s="27"/>
      <c r="R252" s="136"/>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row>
    <row r="253" spans="1:44" ht="15.75" customHeight="1">
      <c r="A253" s="27"/>
      <c r="B253" s="27"/>
      <c r="C253" s="135"/>
      <c r="D253" s="27"/>
      <c r="E253" s="27"/>
      <c r="F253" s="135"/>
      <c r="G253" s="27"/>
      <c r="H253" s="136"/>
      <c r="I253" s="136"/>
      <c r="J253" s="136"/>
      <c r="K253" s="136"/>
      <c r="L253" s="136"/>
      <c r="M253" s="136"/>
      <c r="N253" s="136"/>
      <c r="O253" s="136"/>
      <c r="P253" s="136"/>
      <c r="Q253" s="27"/>
      <c r="R253" s="136"/>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row>
    <row r="254" spans="1:44" ht="15.75" customHeight="1">
      <c r="A254" s="27"/>
      <c r="B254" s="27"/>
      <c r="C254" s="135"/>
      <c r="D254" s="27"/>
      <c r="E254" s="27"/>
      <c r="F254" s="135"/>
      <c r="G254" s="27"/>
      <c r="H254" s="136"/>
      <c r="I254" s="136"/>
      <c r="J254" s="136"/>
      <c r="K254" s="136"/>
      <c r="L254" s="136"/>
      <c r="M254" s="136"/>
      <c r="N254" s="136"/>
      <c r="O254" s="136"/>
      <c r="P254" s="136"/>
      <c r="Q254" s="27"/>
      <c r="R254" s="136"/>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row>
    <row r="255" spans="1:44" ht="15.75" customHeight="1">
      <c r="A255" s="27"/>
      <c r="B255" s="27"/>
      <c r="C255" s="135"/>
      <c r="D255" s="27"/>
      <c r="E255" s="27"/>
      <c r="F255" s="135"/>
      <c r="G255" s="27"/>
      <c r="H255" s="136"/>
      <c r="I255" s="136"/>
      <c r="J255" s="136"/>
      <c r="K255" s="136"/>
      <c r="L255" s="136"/>
      <c r="M255" s="136"/>
      <c r="N255" s="136"/>
      <c r="O255" s="136"/>
      <c r="P255" s="136"/>
      <c r="Q255" s="27"/>
      <c r="R255" s="136"/>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row>
    <row r="256" spans="1:44" ht="15.75" customHeight="1">
      <c r="A256" s="27"/>
      <c r="B256" s="27"/>
      <c r="C256" s="135"/>
      <c r="D256" s="27"/>
      <c r="E256" s="27"/>
      <c r="F256" s="135"/>
      <c r="G256" s="27"/>
      <c r="H256" s="136"/>
      <c r="I256" s="136"/>
      <c r="J256" s="136"/>
      <c r="K256" s="136"/>
      <c r="L256" s="136"/>
      <c r="M256" s="136"/>
      <c r="N256" s="136"/>
      <c r="O256" s="136"/>
      <c r="P256" s="136"/>
      <c r="Q256" s="27"/>
      <c r="R256" s="136"/>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row>
    <row r="257" spans="1:44" ht="15.75" customHeight="1">
      <c r="A257" s="27"/>
      <c r="B257" s="27"/>
      <c r="C257" s="135"/>
      <c r="D257" s="27"/>
      <c r="E257" s="27"/>
      <c r="F257" s="135"/>
      <c r="G257" s="27"/>
      <c r="H257" s="136"/>
      <c r="I257" s="136"/>
      <c r="J257" s="136"/>
      <c r="K257" s="136"/>
      <c r="L257" s="136"/>
      <c r="M257" s="136"/>
      <c r="N257" s="136"/>
      <c r="O257" s="136"/>
      <c r="P257" s="136"/>
      <c r="Q257" s="27"/>
      <c r="R257" s="136"/>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row>
    <row r="258" spans="1:44" ht="15.75" customHeight="1">
      <c r="A258" s="27"/>
      <c r="B258" s="27"/>
      <c r="C258" s="135"/>
      <c r="D258" s="27"/>
      <c r="E258" s="27"/>
      <c r="F258" s="135"/>
      <c r="G258" s="27"/>
      <c r="H258" s="136"/>
      <c r="I258" s="136"/>
      <c r="J258" s="136"/>
      <c r="K258" s="136"/>
      <c r="L258" s="136"/>
      <c r="M258" s="136"/>
      <c r="N258" s="136"/>
      <c r="O258" s="136"/>
      <c r="P258" s="136"/>
      <c r="Q258" s="27"/>
      <c r="R258" s="136"/>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row>
    <row r="259" spans="1:44" ht="15.75" customHeight="1">
      <c r="A259" s="27"/>
      <c r="B259" s="27"/>
      <c r="C259" s="135"/>
      <c r="D259" s="27"/>
      <c r="E259" s="27"/>
      <c r="F259" s="135"/>
      <c r="G259" s="27"/>
      <c r="H259" s="136"/>
      <c r="I259" s="136"/>
      <c r="J259" s="136"/>
      <c r="K259" s="136"/>
      <c r="L259" s="136"/>
      <c r="M259" s="136"/>
      <c r="N259" s="136"/>
      <c r="O259" s="136"/>
      <c r="P259" s="136"/>
      <c r="Q259" s="27"/>
      <c r="R259" s="136"/>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row>
    <row r="260" spans="1:44" ht="15.75" customHeight="1">
      <c r="A260" s="27"/>
      <c r="B260" s="27"/>
      <c r="C260" s="135"/>
      <c r="D260" s="27"/>
      <c r="E260" s="27"/>
      <c r="F260" s="135"/>
      <c r="G260" s="27"/>
      <c r="H260" s="136"/>
      <c r="I260" s="136"/>
      <c r="J260" s="136"/>
      <c r="K260" s="136"/>
      <c r="L260" s="136"/>
      <c r="M260" s="136"/>
      <c r="N260" s="136"/>
      <c r="O260" s="136"/>
      <c r="P260" s="136"/>
      <c r="Q260" s="27"/>
      <c r="R260" s="136"/>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row>
    <row r="261" spans="1:44" ht="15.75" customHeight="1">
      <c r="A261" s="27"/>
      <c r="B261" s="27"/>
      <c r="C261" s="135"/>
      <c r="D261" s="27"/>
      <c r="E261" s="27"/>
      <c r="F261" s="135"/>
      <c r="G261" s="27"/>
      <c r="H261" s="136"/>
      <c r="I261" s="136"/>
      <c r="J261" s="136"/>
      <c r="K261" s="136"/>
      <c r="L261" s="136"/>
      <c r="M261" s="136"/>
      <c r="N261" s="136"/>
      <c r="O261" s="136"/>
      <c r="P261" s="136"/>
      <c r="Q261" s="27"/>
      <c r="R261" s="136"/>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row>
    <row r="262" spans="1:44" ht="15.75" customHeight="1">
      <c r="A262" s="27"/>
      <c r="B262" s="27"/>
      <c r="C262" s="135"/>
      <c r="D262" s="27"/>
      <c r="E262" s="27"/>
      <c r="F262" s="135"/>
      <c r="G262" s="27"/>
      <c r="H262" s="136"/>
      <c r="I262" s="136"/>
      <c r="J262" s="136"/>
      <c r="K262" s="136"/>
      <c r="L262" s="136"/>
      <c r="M262" s="136"/>
      <c r="N262" s="136"/>
      <c r="O262" s="136"/>
      <c r="P262" s="136"/>
      <c r="Q262" s="27"/>
      <c r="R262" s="136"/>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row>
    <row r="263" spans="1:44" ht="15.75" customHeight="1">
      <c r="A263" s="27"/>
      <c r="B263" s="27"/>
      <c r="C263" s="135"/>
      <c r="D263" s="27"/>
      <c r="E263" s="27"/>
      <c r="F263" s="135"/>
      <c r="G263" s="27"/>
      <c r="H263" s="136"/>
      <c r="I263" s="136"/>
      <c r="J263" s="136"/>
      <c r="K263" s="136"/>
      <c r="L263" s="136"/>
      <c r="M263" s="136"/>
      <c r="N263" s="136"/>
      <c r="O263" s="136"/>
      <c r="P263" s="136"/>
      <c r="Q263" s="27"/>
      <c r="R263" s="136"/>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row>
    <row r="264" spans="1:44" ht="15.75" customHeight="1">
      <c r="A264" s="27"/>
      <c r="B264" s="27"/>
      <c r="C264" s="135"/>
      <c r="D264" s="27"/>
      <c r="E264" s="27"/>
      <c r="F264" s="135"/>
      <c r="G264" s="27"/>
      <c r="H264" s="136"/>
      <c r="I264" s="136"/>
      <c r="J264" s="136"/>
      <c r="K264" s="136"/>
      <c r="L264" s="136"/>
      <c r="M264" s="136"/>
      <c r="N264" s="136"/>
      <c r="O264" s="136"/>
      <c r="P264" s="136"/>
      <c r="Q264" s="27"/>
      <c r="R264" s="136"/>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row>
    <row r="265" spans="1:44" ht="15.75" customHeight="1">
      <c r="A265" s="27"/>
      <c r="B265" s="27"/>
      <c r="C265" s="135"/>
      <c r="D265" s="27"/>
      <c r="E265" s="27"/>
      <c r="F265" s="135"/>
      <c r="G265" s="27"/>
      <c r="H265" s="136"/>
      <c r="I265" s="136"/>
      <c r="J265" s="136"/>
      <c r="K265" s="136"/>
      <c r="L265" s="136"/>
      <c r="M265" s="136"/>
      <c r="N265" s="136"/>
      <c r="O265" s="136"/>
      <c r="P265" s="136"/>
      <c r="Q265" s="27"/>
      <c r="R265" s="136"/>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row>
    <row r="266" spans="1:44" ht="15.75" customHeight="1">
      <c r="A266" s="27"/>
      <c r="B266" s="27"/>
      <c r="C266" s="135"/>
      <c r="D266" s="27"/>
      <c r="E266" s="27"/>
      <c r="F266" s="135"/>
      <c r="G266" s="27"/>
      <c r="H266" s="136"/>
      <c r="I266" s="136"/>
      <c r="J266" s="136"/>
      <c r="K266" s="136"/>
      <c r="L266" s="136"/>
      <c r="M266" s="136"/>
      <c r="N266" s="136"/>
      <c r="O266" s="136"/>
      <c r="P266" s="136"/>
      <c r="Q266" s="27"/>
      <c r="R266" s="136"/>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row>
    <row r="267" spans="1:44" ht="15.75" customHeight="1">
      <c r="A267" s="27"/>
      <c r="B267" s="27"/>
      <c r="C267" s="135"/>
      <c r="D267" s="27"/>
      <c r="E267" s="27"/>
      <c r="F267" s="135"/>
      <c r="G267" s="27"/>
      <c r="H267" s="136"/>
      <c r="I267" s="136"/>
      <c r="J267" s="136"/>
      <c r="K267" s="136"/>
      <c r="L267" s="136"/>
      <c r="M267" s="136"/>
      <c r="N267" s="136"/>
      <c r="O267" s="136"/>
      <c r="P267" s="136"/>
      <c r="Q267" s="27"/>
      <c r="R267" s="136"/>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row>
    <row r="268" spans="1:44" ht="15.75" customHeight="1">
      <c r="A268" s="27"/>
      <c r="B268" s="27"/>
      <c r="C268" s="135"/>
      <c r="D268" s="27"/>
      <c r="E268" s="27"/>
      <c r="F268" s="135"/>
      <c r="G268" s="27"/>
      <c r="H268" s="136"/>
      <c r="I268" s="136"/>
      <c r="J268" s="136"/>
      <c r="K268" s="136"/>
      <c r="L268" s="136"/>
      <c r="M268" s="136"/>
      <c r="N268" s="136"/>
      <c r="O268" s="136"/>
      <c r="P268" s="136"/>
      <c r="Q268" s="27"/>
      <c r="R268" s="136"/>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row>
    <row r="269" spans="1:44" ht="15.75" customHeight="1">
      <c r="A269" s="27"/>
      <c r="B269" s="27"/>
      <c r="C269" s="135"/>
      <c r="D269" s="27"/>
      <c r="E269" s="27"/>
      <c r="F269" s="135"/>
      <c r="G269" s="27"/>
      <c r="H269" s="136"/>
      <c r="I269" s="136"/>
      <c r="J269" s="136"/>
      <c r="K269" s="136"/>
      <c r="L269" s="136"/>
      <c r="M269" s="136"/>
      <c r="N269" s="136"/>
      <c r="O269" s="136"/>
      <c r="P269" s="136"/>
      <c r="Q269" s="27"/>
      <c r="R269" s="136"/>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row>
    <row r="270" spans="1:44" ht="15.75" customHeight="1">
      <c r="A270" s="27"/>
      <c r="B270" s="27"/>
      <c r="C270" s="135"/>
      <c r="D270" s="27"/>
      <c r="E270" s="27"/>
      <c r="F270" s="135"/>
      <c r="G270" s="27"/>
      <c r="H270" s="136"/>
      <c r="I270" s="136"/>
      <c r="J270" s="136"/>
      <c r="K270" s="136"/>
      <c r="L270" s="136"/>
      <c r="M270" s="136"/>
      <c r="N270" s="136"/>
      <c r="O270" s="136"/>
      <c r="P270" s="136"/>
      <c r="Q270" s="27"/>
      <c r="R270" s="136"/>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row>
    <row r="271" spans="1:44" ht="15.75" customHeight="1">
      <c r="A271" s="27"/>
      <c r="B271" s="27"/>
      <c r="C271" s="135"/>
      <c r="D271" s="27"/>
      <c r="E271" s="27"/>
      <c r="F271" s="135"/>
      <c r="G271" s="27"/>
      <c r="H271" s="136"/>
      <c r="I271" s="136"/>
      <c r="J271" s="136"/>
      <c r="K271" s="136"/>
      <c r="L271" s="136"/>
      <c r="M271" s="136"/>
      <c r="N271" s="136"/>
      <c r="O271" s="136"/>
      <c r="P271" s="136"/>
      <c r="Q271" s="27"/>
      <c r="R271" s="136"/>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row>
    <row r="272" spans="1:44" ht="15.75" customHeight="1">
      <c r="A272" s="27"/>
      <c r="B272" s="27"/>
      <c r="C272" s="135"/>
      <c r="D272" s="27"/>
      <c r="E272" s="27"/>
      <c r="F272" s="135"/>
      <c r="G272" s="27"/>
      <c r="H272" s="136"/>
      <c r="I272" s="136"/>
      <c r="J272" s="136"/>
      <c r="K272" s="136"/>
      <c r="L272" s="136"/>
      <c r="M272" s="136"/>
      <c r="N272" s="136"/>
      <c r="O272" s="136"/>
      <c r="P272" s="136"/>
      <c r="Q272" s="27"/>
      <c r="R272" s="136"/>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row>
    <row r="273" spans="1:44" ht="15.75" customHeight="1">
      <c r="A273" s="27"/>
      <c r="B273" s="27"/>
      <c r="C273" s="135"/>
      <c r="D273" s="27"/>
      <c r="E273" s="27"/>
      <c r="F273" s="135"/>
      <c r="G273" s="27"/>
      <c r="H273" s="136"/>
      <c r="I273" s="136"/>
      <c r="J273" s="136"/>
      <c r="K273" s="136"/>
      <c r="L273" s="136"/>
      <c r="M273" s="136"/>
      <c r="N273" s="136"/>
      <c r="O273" s="136"/>
      <c r="P273" s="136"/>
      <c r="Q273" s="27"/>
      <c r="R273" s="136"/>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row>
    <row r="274" spans="1:44" ht="15.75" customHeight="1">
      <c r="A274" s="27"/>
      <c r="B274" s="27"/>
      <c r="C274" s="135"/>
      <c r="D274" s="27"/>
      <c r="E274" s="27"/>
      <c r="F274" s="135"/>
      <c r="G274" s="27"/>
      <c r="H274" s="136"/>
      <c r="I274" s="136"/>
      <c r="J274" s="136"/>
      <c r="K274" s="136"/>
      <c r="L274" s="136"/>
      <c r="M274" s="136"/>
      <c r="N274" s="136"/>
      <c r="O274" s="136"/>
      <c r="P274" s="136"/>
      <c r="Q274" s="27"/>
      <c r="R274" s="136"/>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row>
    <row r="275" spans="1:44" ht="15.75" customHeight="1">
      <c r="A275" s="27"/>
      <c r="B275" s="27"/>
      <c r="C275" s="135"/>
      <c r="D275" s="27"/>
      <c r="E275" s="27"/>
      <c r="F275" s="135"/>
      <c r="G275" s="27"/>
      <c r="H275" s="136"/>
      <c r="I275" s="136"/>
      <c r="J275" s="136"/>
      <c r="K275" s="136"/>
      <c r="L275" s="136"/>
      <c r="M275" s="136"/>
      <c r="N275" s="136"/>
      <c r="O275" s="136"/>
      <c r="P275" s="136"/>
      <c r="Q275" s="27"/>
      <c r="R275" s="136"/>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row>
    <row r="276" spans="1:44" ht="15.75" customHeight="1">
      <c r="A276" s="27"/>
      <c r="B276" s="27"/>
      <c r="C276" s="135"/>
      <c r="D276" s="27"/>
      <c r="E276" s="27"/>
      <c r="F276" s="135"/>
      <c r="G276" s="27"/>
      <c r="H276" s="136"/>
      <c r="I276" s="136"/>
      <c r="J276" s="136"/>
      <c r="K276" s="136"/>
      <c r="L276" s="136"/>
      <c r="M276" s="136"/>
      <c r="N276" s="136"/>
      <c r="O276" s="136"/>
      <c r="P276" s="136"/>
      <c r="Q276" s="27"/>
      <c r="R276" s="136"/>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row>
    <row r="277" spans="1:44" ht="15.75" customHeight="1">
      <c r="A277" s="27"/>
      <c r="B277" s="27"/>
      <c r="C277" s="135"/>
      <c r="D277" s="27"/>
      <c r="E277" s="27"/>
      <c r="F277" s="135"/>
      <c r="G277" s="27"/>
      <c r="H277" s="136"/>
      <c r="I277" s="136"/>
      <c r="J277" s="136"/>
      <c r="K277" s="136"/>
      <c r="L277" s="136"/>
      <c r="M277" s="136"/>
      <c r="N277" s="136"/>
      <c r="O277" s="136"/>
      <c r="P277" s="136"/>
      <c r="Q277" s="27"/>
      <c r="R277" s="136"/>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row>
    <row r="278" spans="1:44" ht="15.75" customHeight="1">
      <c r="A278" s="27"/>
      <c r="B278" s="27"/>
      <c r="C278" s="135"/>
      <c r="D278" s="27"/>
      <c r="E278" s="27"/>
      <c r="F278" s="135"/>
      <c r="G278" s="27"/>
      <c r="H278" s="136"/>
      <c r="I278" s="136"/>
      <c r="J278" s="136"/>
      <c r="K278" s="136"/>
      <c r="L278" s="136"/>
      <c r="M278" s="136"/>
      <c r="N278" s="136"/>
      <c r="O278" s="136"/>
      <c r="P278" s="136"/>
      <c r="Q278" s="27"/>
      <c r="R278" s="136"/>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row>
    <row r="279" spans="1:44" ht="15.75" customHeight="1">
      <c r="A279" s="27"/>
      <c r="B279" s="27"/>
      <c r="C279" s="135"/>
      <c r="D279" s="27"/>
      <c r="E279" s="27"/>
      <c r="F279" s="135"/>
      <c r="G279" s="27"/>
      <c r="H279" s="136"/>
      <c r="I279" s="136"/>
      <c r="J279" s="136"/>
      <c r="K279" s="136"/>
      <c r="L279" s="136"/>
      <c r="M279" s="136"/>
      <c r="N279" s="136"/>
      <c r="O279" s="136"/>
      <c r="P279" s="136"/>
      <c r="Q279" s="27"/>
      <c r="R279" s="136"/>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row>
    <row r="280" spans="1:44" ht="15.75" customHeight="1">
      <c r="A280" s="27"/>
      <c r="B280" s="27"/>
      <c r="C280" s="135"/>
      <c r="D280" s="27"/>
      <c r="E280" s="27"/>
      <c r="F280" s="135"/>
      <c r="G280" s="27"/>
      <c r="H280" s="136"/>
      <c r="I280" s="136"/>
      <c r="J280" s="136"/>
      <c r="K280" s="136"/>
      <c r="L280" s="136"/>
      <c r="M280" s="136"/>
      <c r="N280" s="136"/>
      <c r="O280" s="136"/>
      <c r="P280" s="136"/>
      <c r="Q280" s="27"/>
      <c r="R280" s="136"/>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row>
    <row r="281" spans="1:44" ht="15.75" customHeight="1">
      <c r="A281" s="27"/>
      <c r="B281" s="27"/>
      <c r="C281" s="135"/>
      <c r="D281" s="27"/>
      <c r="E281" s="27"/>
      <c r="F281" s="135"/>
      <c r="G281" s="27"/>
      <c r="H281" s="136"/>
      <c r="I281" s="136"/>
      <c r="J281" s="136"/>
      <c r="K281" s="136"/>
      <c r="L281" s="136"/>
      <c r="M281" s="136"/>
      <c r="N281" s="136"/>
      <c r="O281" s="136"/>
      <c r="P281" s="136"/>
      <c r="Q281" s="27"/>
      <c r="R281" s="136"/>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row>
    <row r="282" spans="1:44" ht="15.75" customHeight="1">
      <c r="A282" s="27"/>
      <c r="B282" s="27"/>
      <c r="C282" s="135"/>
      <c r="D282" s="27"/>
      <c r="E282" s="27"/>
      <c r="F282" s="135"/>
      <c r="G282" s="27"/>
      <c r="H282" s="136"/>
      <c r="I282" s="136"/>
      <c r="J282" s="136"/>
      <c r="K282" s="136"/>
      <c r="L282" s="136"/>
      <c r="M282" s="136"/>
      <c r="N282" s="136"/>
      <c r="O282" s="136"/>
      <c r="P282" s="136"/>
      <c r="Q282" s="27"/>
      <c r="R282" s="136"/>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row>
    <row r="283" spans="1:44" ht="15.75" customHeight="1">
      <c r="A283" s="27"/>
      <c r="B283" s="27"/>
      <c r="C283" s="135"/>
      <c r="D283" s="27"/>
      <c r="E283" s="27"/>
      <c r="F283" s="135"/>
      <c r="G283" s="27"/>
      <c r="H283" s="136"/>
      <c r="I283" s="136"/>
      <c r="J283" s="136"/>
      <c r="K283" s="136"/>
      <c r="L283" s="136"/>
      <c r="M283" s="136"/>
      <c r="N283" s="136"/>
      <c r="O283" s="136"/>
      <c r="P283" s="136"/>
      <c r="Q283" s="27"/>
      <c r="R283" s="136"/>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row>
    <row r="284" spans="1:44" ht="15.75" customHeight="1">
      <c r="A284" s="27"/>
      <c r="B284" s="27"/>
      <c r="C284" s="135"/>
      <c r="D284" s="27"/>
      <c r="E284" s="27"/>
      <c r="F284" s="135"/>
      <c r="G284" s="27"/>
      <c r="H284" s="136"/>
      <c r="I284" s="136"/>
      <c r="J284" s="136"/>
      <c r="K284" s="136"/>
      <c r="L284" s="136"/>
      <c r="M284" s="136"/>
      <c r="N284" s="136"/>
      <c r="O284" s="136"/>
      <c r="P284" s="136"/>
      <c r="Q284" s="27"/>
      <c r="R284" s="136"/>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row>
    <row r="285" spans="1:44" ht="15.75" customHeight="1">
      <c r="A285" s="27"/>
      <c r="B285" s="27"/>
      <c r="C285" s="135"/>
      <c r="D285" s="27"/>
      <c r="E285" s="27"/>
      <c r="F285" s="135"/>
      <c r="G285" s="27"/>
      <c r="H285" s="136"/>
      <c r="I285" s="136"/>
      <c r="J285" s="136"/>
      <c r="K285" s="136"/>
      <c r="L285" s="136"/>
      <c r="M285" s="136"/>
      <c r="N285" s="136"/>
      <c r="O285" s="136"/>
      <c r="P285" s="136"/>
      <c r="Q285" s="27"/>
      <c r="R285" s="136"/>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row>
    <row r="286" spans="1:44" ht="15.75" customHeight="1">
      <c r="A286" s="27"/>
      <c r="B286" s="27"/>
      <c r="C286" s="135"/>
      <c r="D286" s="27"/>
      <c r="E286" s="27"/>
      <c r="F286" s="135"/>
      <c r="G286" s="27"/>
      <c r="H286" s="136"/>
      <c r="I286" s="136"/>
      <c r="J286" s="136"/>
      <c r="K286" s="136"/>
      <c r="L286" s="136"/>
      <c r="M286" s="136"/>
      <c r="N286" s="136"/>
      <c r="O286" s="136"/>
      <c r="P286" s="136"/>
      <c r="Q286" s="27"/>
      <c r="R286" s="136"/>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row>
    <row r="287" spans="1:44" ht="15.75" customHeight="1">
      <c r="A287" s="27"/>
      <c r="B287" s="27"/>
      <c r="C287" s="135"/>
      <c r="D287" s="27"/>
      <c r="E287" s="27"/>
      <c r="F287" s="135"/>
      <c r="G287" s="27"/>
      <c r="H287" s="136"/>
      <c r="I287" s="136"/>
      <c r="J287" s="136"/>
      <c r="K287" s="136"/>
      <c r="L287" s="136"/>
      <c r="M287" s="136"/>
      <c r="N287" s="136"/>
      <c r="O287" s="136"/>
      <c r="P287" s="136"/>
      <c r="Q287" s="27"/>
      <c r="R287" s="136"/>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row>
    <row r="288" spans="1:44" ht="15.75" customHeight="1">
      <c r="A288" s="27"/>
      <c r="B288" s="27"/>
      <c r="C288" s="135"/>
      <c r="D288" s="27"/>
      <c r="E288" s="27"/>
      <c r="F288" s="135"/>
      <c r="G288" s="27"/>
      <c r="H288" s="136"/>
      <c r="I288" s="136"/>
      <c r="J288" s="136"/>
      <c r="K288" s="136"/>
      <c r="L288" s="136"/>
      <c r="M288" s="136"/>
      <c r="N288" s="136"/>
      <c r="O288" s="136"/>
      <c r="P288" s="136"/>
      <c r="Q288" s="27"/>
      <c r="R288" s="136"/>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row>
    <row r="289" spans="1:44" ht="15.75" customHeight="1">
      <c r="A289" s="27"/>
      <c r="B289" s="27"/>
      <c r="C289" s="135"/>
      <c r="D289" s="27"/>
      <c r="E289" s="27"/>
      <c r="F289" s="135"/>
      <c r="G289" s="27"/>
      <c r="H289" s="136"/>
      <c r="I289" s="136"/>
      <c r="J289" s="136"/>
      <c r="K289" s="136"/>
      <c r="L289" s="136"/>
      <c r="M289" s="136"/>
      <c r="N289" s="136"/>
      <c r="O289" s="136"/>
      <c r="P289" s="136"/>
      <c r="Q289" s="27"/>
      <c r="R289" s="136"/>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row>
    <row r="290" spans="1:44" ht="15.75" customHeight="1">
      <c r="A290" s="27"/>
      <c r="B290" s="27"/>
      <c r="C290" s="135"/>
      <c r="D290" s="27"/>
      <c r="E290" s="27"/>
      <c r="F290" s="135"/>
      <c r="G290" s="27"/>
      <c r="H290" s="136"/>
      <c r="I290" s="136"/>
      <c r="J290" s="136"/>
      <c r="K290" s="136"/>
      <c r="L290" s="136"/>
      <c r="M290" s="136"/>
      <c r="N290" s="136"/>
      <c r="O290" s="136"/>
      <c r="P290" s="136"/>
      <c r="Q290" s="27"/>
      <c r="R290" s="136"/>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row>
    <row r="291" spans="1:44" ht="15.75" customHeight="1">
      <c r="A291" s="27"/>
      <c r="B291" s="27"/>
      <c r="C291" s="135"/>
      <c r="D291" s="27"/>
      <c r="E291" s="27"/>
      <c r="F291" s="135"/>
      <c r="G291" s="27"/>
      <c r="H291" s="136"/>
      <c r="I291" s="136"/>
      <c r="J291" s="136"/>
      <c r="K291" s="136"/>
      <c r="L291" s="136"/>
      <c r="M291" s="136"/>
      <c r="N291" s="136"/>
      <c r="O291" s="136"/>
      <c r="P291" s="136"/>
      <c r="Q291" s="27"/>
      <c r="R291" s="136"/>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row>
    <row r="292" spans="1:44" ht="15.75" customHeight="1">
      <c r="A292" s="27"/>
      <c r="B292" s="27"/>
      <c r="C292" s="135"/>
      <c r="D292" s="27"/>
      <c r="E292" s="27"/>
      <c r="F292" s="135"/>
      <c r="G292" s="27"/>
      <c r="H292" s="136"/>
      <c r="I292" s="136"/>
      <c r="J292" s="136"/>
      <c r="K292" s="136"/>
      <c r="L292" s="136"/>
      <c r="M292" s="136"/>
      <c r="N292" s="136"/>
      <c r="O292" s="136"/>
      <c r="P292" s="136"/>
      <c r="Q292" s="27"/>
      <c r="R292" s="136"/>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row>
    <row r="293" spans="1:44" ht="15.75" customHeight="1">
      <c r="A293" s="27"/>
      <c r="B293" s="27"/>
      <c r="C293" s="135"/>
      <c r="D293" s="27"/>
      <c r="E293" s="27"/>
      <c r="F293" s="135"/>
      <c r="G293" s="27"/>
      <c r="H293" s="136"/>
      <c r="I293" s="136"/>
      <c r="J293" s="136"/>
      <c r="K293" s="136"/>
      <c r="L293" s="136"/>
      <c r="M293" s="136"/>
      <c r="N293" s="136"/>
      <c r="O293" s="136"/>
      <c r="P293" s="136"/>
      <c r="Q293" s="27"/>
      <c r="R293" s="136"/>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row>
    <row r="294" spans="1:44" ht="15.75" customHeight="1">
      <c r="A294" s="27"/>
      <c r="B294" s="27"/>
      <c r="C294" s="135"/>
      <c r="D294" s="27"/>
      <c r="E294" s="27"/>
      <c r="F294" s="135"/>
      <c r="G294" s="27"/>
      <c r="H294" s="136"/>
      <c r="I294" s="136"/>
      <c r="J294" s="136"/>
      <c r="K294" s="136"/>
      <c r="L294" s="136"/>
      <c r="M294" s="136"/>
      <c r="N294" s="136"/>
      <c r="O294" s="136"/>
      <c r="P294" s="136"/>
      <c r="Q294" s="27"/>
      <c r="R294" s="136"/>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row>
    <row r="295" spans="1:44" ht="15.75" customHeight="1">
      <c r="A295" s="27"/>
      <c r="B295" s="27"/>
      <c r="C295" s="135"/>
      <c r="D295" s="27"/>
      <c r="E295" s="27"/>
      <c r="F295" s="135"/>
      <c r="G295" s="27"/>
      <c r="H295" s="136"/>
      <c r="I295" s="136"/>
      <c r="J295" s="136"/>
      <c r="K295" s="136"/>
      <c r="L295" s="136"/>
      <c r="M295" s="136"/>
      <c r="N295" s="136"/>
      <c r="O295" s="136"/>
      <c r="P295" s="136"/>
      <c r="Q295" s="27"/>
      <c r="R295" s="136"/>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row>
    <row r="296" spans="1:44" ht="15.75" customHeight="1">
      <c r="A296" s="27"/>
      <c r="B296" s="27"/>
      <c r="C296" s="135"/>
      <c r="D296" s="27"/>
      <c r="E296" s="27"/>
      <c r="F296" s="135"/>
      <c r="G296" s="27"/>
      <c r="H296" s="136"/>
      <c r="I296" s="136"/>
      <c r="J296" s="136"/>
      <c r="K296" s="136"/>
      <c r="L296" s="136"/>
      <c r="M296" s="136"/>
      <c r="N296" s="136"/>
      <c r="O296" s="136"/>
      <c r="P296" s="136"/>
      <c r="Q296" s="27"/>
      <c r="R296" s="136"/>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row>
    <row r="297" spans="1:44" ht="15.75" customHeight="1">
      <c r="A297" s="27"/>
      <c r="B297" s="27"/>
      <c r="C297" s="135"/>
      <c r="D297" s="27"/>
      <c r="E297" s="27"/>
      <c r="F297" s="135"/>
      <c r="G297" s="27"/>
      <c r="H297" s="136"/>
      <c r="I297" s="136"/>
      <c r="J297" s="136"/>
      <c r="K297" s="136"/>
      <c r="L297" s="136"/>
      <c r="M297" s="136"/>
      <c r="N297" s="136"/>
      <c r="O297" s="136"/>
      <c r="P297" s="136"/>
      <c r="Q297" s="27"/>
      <c r="R297" s="136"/>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row>
    <row r="298" spans="1:44" ht="15.75" customHeight="1">
      <c r="A298" s="27"/>
      <c r="B298" s="27"/>
      <c r="C298" s="135"/>
      <c r="D298" s="27"/>
      <c r="E298" s="27"/>
      <c r="F298" s="135"/>
      <c r="G298" s="27"/>
      <c r="H298" s="136"/>
      <c r="I298" s="136"/>
      <c r="J298" s="136"/>
      <c r="K298" s="136"/>
      <c r="L298" s="136"/>
      <c r="M298" s="136"/>
      <c r="N298" s="136"/>
      <c r="O298" s="136"/>
      <c r="P298" s="136"/>
      <c r="Q298" s="27"/>
      <c r="R298" s="136"/>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row>
    <row r="299" spans="1:44" ht="15.75" customHeight="1">
      <c r="A299" s="27"/>
      <c r="B299" s="27"/>
      <c r="C299" s="135"/>
      <c r="D299" s="27"/>
      <c r="E299" s="27"/>
      <c r="F299" s="135"/>
      <c r="G299" s="27"/>
      <c r="H299" s="136"/>
      <c r="I299" s="136"/>
      <c r="J299" s="136"/>
      <c r="K299" s="136"/>
      <c r="L299" s="136"/>
      <c r="M299" s="136"/>
      <c r="N299" s="136"/>
      <c r="O299" s="136"/>
      <c r="P299" s="136"/>
      <c r="Q299" s="27"/>
      <c r="R299" s="136"/>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row>
    <row r="300" spans="1:44" ht="15.75" customHeight="1">
      <c r="A300" s="27"/>
      <c r="B300" s="27"/>
      <c r="C300" s="135"/>
      <c r="D300" s="27"/>
      <c r="E300" s="27"/>
      <c r="F300" s="135"/>
      <c r="G300" s="27"/>
      <c r="H300" s="136"/>
      <c r="I300" s="136"/>
      <c r="J300" s="136"/>
      <c r="K300" s="136"/>
      <c r="L300" s="136"/>
      <c r="M300" s="136"/>
      <c r="N300" s="136"/>
      <c r="O300" s="136"/>
      <c r="P300" s="136"/>
      <c r="Q300" s="27"/>
      <c r="R300" s="136"/>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row>
    <row r="301" spans="1:44" ht="15.75" customHeight="1">
      <c r="A301" s="27"/>
      <c r="B301" s="27"/>
      <c r="C301" s="135"/>
      <c r="D301" s="27"/>
      <c r="E301" s="27"/>
      <c r="F301" s="135"/>
      <c r="G301" s="27"/>
      <c r="H301" s="136"/>
      <c r="I301" s="136"/>
      <c r="J301" s="136"/>
      <c r="K301" s="136"/>
      <c r="L301" s="136"/>
      <c r="M301" s="136"/>
      <c r="N301" s="136"/>
      <c r="O301" s="136"/>
      <c r="P301" s="136"/>
      <c r="Q301" s="27"/>
      <c r="R301" s="136"/>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row>
    <row r="302" spans="1:44" ht="15.75" customHeight="1">
      <c r="A302" s="27"/>
      <c r="B302" s="27"/>
      <c r="C302" s="135"/>
      <c r="D302" s="27"/>
      <c r="E302" s="27"/>
      <c r="F302" s="135"/>
      <c r="G302" s="27"/>
      <c r="H302" s="136"/>
      <c r="I302" s="136"/>
      <c r="J302" s="136"/>
      <c r="K302" s="136"/>
      <c r="L302" s="136"/>
      <c r="M302" s="136"/>
      <c r="N302" s="136"/>
      <c r="O302" s="136"/>
      <c r="P302" s="136"/>
      <c r="Q302" s="27"/>
      <c r="R302" s="136"/>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row>
    <row r="303" spans="1:44" ht="15.75" customHeight="1">
      <c r="A303" s="27"/>
      <c r="B303" s="27"/>
      <c r="C303" s="135"/>
      <c r="D303" s="27"/>
      <c r="E303" s="27"/>
      <c r="F303" s="135"/>
      <c r="G303" s="27"/>
      <c r="H303" s="136"/>
      <c r="I303" s="136"/>
      <c r="J303" s="136"/>
      <c r="K303" s="136"/>
      <c r="L303" s="136"/>
      <c r="M303" s="136"/>
      <c r="N303" s="136"/>
      <c r="O303" s="136"/>
      <c r="P303" s="136"/>
      <c r="Q303" s="27"/>
      <c r="R303" s="136"/>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row>
    <row r="304" spans="1:44" ht="15.75" customHeight="1">
      <c r="A304" s="27"/>
      <c r="B304" s="27"/>
      <c r="C304" s="135"/>
      <c r="D304" s="27"/>
      <c r="E304" s="27"/>
      <c r="F304" s="135"/>
      <c r="G304" s="27"/>
      <c r="H304" s="136"/>
      <c r="I304" s="136"/>
      <c r="J304" s="136"/>
      <c r="K304" s="136"/>
      <c r="L304" s="136"/>
      <c r="M304" s="136"/>
      <c r="N304" s="136"/>
      <c r="O304" s="136"/>
      <c r="P304" s="136"/>
      <c r="Q304" s="27"/>
      <c r="R304" s="136"/>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row>
    <row r="305" spans="1:44" ht="15.75" customHeight="1">
      <c r="A305" s="27"/>
      <c r="B305" s="27"/>
      <c r="C305" s="135"/>
      <c r="D305" s="27"/>
      <c r="E305" s="27"/>
      <c r="F305" s="135"/>
      <c r="G305" s="27"/>
      <c r="H305" s="136"/>
      <c r="I305" s="136"/>
      <c r="J305" s="136"/>
      <c r="K305" s="136"/>
      <c r="L305" s="136"/>
      <c r="M305" s="136"/>
      <c r="N305" s="136"/>
      <c r="O305" s="136"/>
      <c r="P305" s="136"/>
      <c r="Q305" s="27"/>
      <c r="R305" s="136"/>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row>
    <row r="306" spans="1:44" ht="15.75" customHeight="1">
      <c r="A306" s="27"/>
      <c r="B306" s="27"/>
      <c r="C306" s="135"/>
      <c r="D306" s="27"/>
      <c r="E306" s="27"/>
      <c r="F306" s="135"/>
      <c r="G306" s="27"/>
      <c r="H306" s="136"/>
      <c r="I306" s="136"/>
      <c r="J306" s="136"/>
      <c r="K306" s="136"/>
      <c r="L306" s="136"/>
      <c r="M306" s="136"/>
      <c r="N306" s="136"/>
      <c r="O306" s="136"/>
      <c r="P306" s="136"/>
      <c r="Q306" s="27"/>
      <c r="R306" s="136"/>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row>
    <row r="307" spans="1:44" ht="15.75" customHeight="1">
      <c r="A307" s="27"/>
      <c r="B307" s="27"/>
      <c r="C307" s="135"/>
      <c r="D307" s="27"/>
      <c r="E307" s="27"/>
      <c r="F307" s="135"/>
      <c r="G307" s="27"/>
      <c r="H307" s="136"/>
      <c r="I307" s="136"/>
      <c r="J307" s="136"/>
      <c r="K307" s="136"/>
      <c r="L307" s="136"/>
      <c r="M307" s="136"/>
      <c r="N307" s="136"/>
      <c r="O307" s="136"/>
      <c r="P307" s="136"/>
      <c r="Q307" s="27"/>
      <c r="R307" s="136"/>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row>
    <row r="308" spans="1:44" ht="15.75" customHeight="1">
      <c r="A308" s="27"/>
      <c r="B308" s="27"/>
      <c r="C308" s="135"/>
      <c r="D308" s="27"/>
      <c r="E308" s="27"/>
      <c r="F308" s="135"/>
      <c r="G308" s="27"/>
      <c r="H308" s="136"/>
      <c r="I308" s="136"/>
      <c r="J308" s="136"/>
      <c r="K308" s="136"/>
      <c r="L308" s="136"/>
      <c r="M308" s="136"/>
      <c r="N308" s="136"/>
      <c r="O308" s="136"/>
      <c r="P308" s="136"/>
      <c r="Q308" s="27"/>
      <c r="R308" s="136"/>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row>
    <row r="309" spans="1:44" ht="15.75" customHeight="1">
      <c r="A309" s="27"/>
      <c r="B309" s="27"/>
      <c r="C309" s="135"/>
      <c r="D309" s="27"/>
      <c r="E309" s="27"/>
      <c r="F309" s="135"/>
      <c r="G309" s="27"/>
      <c r="H309" s="136"/>
      <c r="I309" s="136"/>
      <c r="J309" s="136"/>
      <c r="K309" s="136"/>
      <c r="L309" s="136"/>
      <c r="M309" s="136"/>
      <c r="N309" s="136"/>
      <c r="O309" s="136"/>
      <c r="P309" s="136"/>
      <c r="Q309" s="27"/>
      <c r="R309" s="136"/>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row>
    <row r="310" spans="1:44" ht="15.75" customHeight="1">
      <c r="A310" s="27"/>
      <c r="B310" s="27"/>
      <c r="C310" s="135"/>
      <c r="D310" s="27"/>
      <c r="E310" s="27"/>
      <c r="F310" s="135"/>
      <c r="G310" s="27"/>
      <c r="H310" s="136"/>
      <c r="I310" s="136"/>
      <c r="J310" s="136"/>
      <c r="K310" s="136"/>
      <c r="L310" s="136"/>
      <c r="M310" s="136"/>
      <c r="N310" s="136"/>
      <c r="O310" s="136"/>
      <c r="P310" s="136"/>
      <c r="Q310" s="27"/>
      <c r="R310" s="136"/>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row>
    <row r="311" spans="1:44" ht="15.75" customHeight="1">
      <c r="A311" s="27"/>
      <c r="B311" s="27"/>
      <c r="C311" s="135"/>
      <c r="D311" s="27"/>
      <c r="E311" s="27"/>
      <c r="F311" s="135"/>
      <c r="G311" s="27"/>
      <c r="H311" s="136"/>
      <c r="I311" s="136"/>
      <c r="J311" s="136"/>
      <c r="K311" s="136"/>
      <c r="L311" s="136"/>
      <c r="M311" s="136"/>
      <c r="N311" s="136"/>
      <c r="O311" s="136"/>
      <c r="P311" s="136"/>
      <c r="Q311" s="27"/>
      <c r="R311" s="136"/>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row>
    <row r="312" spans="1:44" ht="15.75" customHeight="1">
      <c r="A312" s="27"/>
      <c r="B312" s="27"/>
      <c r="C312" s="135"/>
      <c r="D312" s="27"/>
      <c r="E312" s="27"/>
      <c r="F312" s="135"/>
      <c r="G312" s="27"/>
      <c r="H312" s="136"/>
      <c r="I312" s="136"/>
      <c r="J312" s="136"/>
      <c r="K312" s="136"/>
      <c r="L312" s="136"/>
      <c r="M312" s="136"/>
      <c r="N312" s="136"/>
      <c r="O312" s="136"/>
      <c r="P312" s="136"/>
      <c r="Q312" s="27"/>
      <c r="R312" s="136"/>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row>
    <row r="313" spans="1:44" ht="15.75" customHeight="1">
      <c r="A313" s="27"/>
      <c r="B313" s="27"/>
      <c r="C313" s="135"/>
      <c r="D313" s="27"/>
      <c r="E313" s="27"/>
      <c r="F313" s="135"/>
      <c r="G313" s="27"/>
      <c r="H313" s="136"/>
      <c r="I313" s="136"/>
      <c r="J313" s="136"/>
      <c r="K313" s="136"/>
      <c r="L313" s="136"/>
      <c r="M313" s="136"/>
      <c r="N313" s="136"/>
      <c r="O313" s="136"/>
      <c r="P313" s="136"/>
      <c r="Q313" s="27"/>
      <c r="R313" s="136"/>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row>
    <row r="314" spans="1:44" ht="15.75" customHeight="1">
      <c r="A314" s="27"/>
      <c r="B314" s="27"/>
      <c r="C314" s="135"/>
      <c r="D314" s="27"/>
      <c r="E314" s="27"/>
      <c r="F314" s="135"/>
      <c r="G314" s="27"/>
      <c r="H314" s="136"/>
      <c r="I314" s="136"/>
      <c r="J314" s="136"/>
      <c r="K314" s="136"/>
      <c r="L314" s="136"/>
      <c r="M314" s="136"/>
      <c r="N314" s="136"/>
      <c r="O314" s="136"/>
      <c r="P314" s="136"/>
      <c r="Q314" s="27"/>
      <c r="R314" s="136"/>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row>
    <row r="315" spans="1:44" ht="15.75" customHeight="1">
      <c r="A315" s="27"/>
      <c r="B315" s="27"/>
      <c r="C315" s="135"/>
      <c r="D315" s="27"/>
      <c r="E315" s="27"/>
      <c r="F315" s="135"/>
      <c r="G315" s="27"/>
      <c r="H315" s="136"/>
      <c r="I315" s="136"/>
      <c r="J315" s="136"/>
      <c r="K315" s="136"/>
      <c r="L315" s="136"/>
      <c r="M315" s="136"/>
      <c r="N315" s="136"/>
      <c r="O315" s="136"/>
      <c r="P315" s="136"/>
      <c r="Q315" s="27"/>
      <c r="R315" s="136"/>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row>
    <row r="316" spans="1:44" ht="15.75" customHeight="1">
      <c r="A316" s="27"/>
      <c r="B316" s="27"/>
      <c r="C316" s="135"/>
      <c r="D316" s="27"/>
      <c r="E316" s="27"/>
      <c r="F316" s="135"/>
      <c r="G316" s="27"/>
      <c r="H316" s="136"/>
      <c r="I316" s="136"/>
      <c r="J316" s="136"/>
      <c r="K316" s="136"/>
      <c r="L316" s="136"/>
      <c r="M316" s="136"/>
      <c r="N316" s="136"/>
      <c r="O316" s="136"/>
      <c r="P316" s="136"/>
      <c r="Q316" s="27"/>
      <c r="R316" s="136"/>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row>
    <row r="317" spans="1:44" ht="15.75" customHeight="1">
      <c r="A317" s="27"/>
      <c r="B317" s="27"/>
      <c r="C317" s="135"/>
      <c r="D317" s="27"/>
      <c r="E317" s="27"/>
      <c r="F317" s="135"/>
      <c r="G317" s="27"/>
      <c r="H317" s="136"/>
      <c r="I317" s="136"/>
      <c r="J317" s="136"/>
      <c r="K317" s="136"/>
      <c r="L317" s="136"/>
      <c r="M317" s="136"/>
      <c r="N317" s="136"/>
      <c r="O317" s="136"/>
      <c r="P317" s="136"/>
      <c r="Q317" s="27"/>
      <c r="R317" s="136"/>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row>
    <row r="318" spans="1:44" ht="15.75" customHeight="1">
      <c r="A318" s="27"/>
      <c r="B318" s="27"/>
      <c r="C318" s="135"/>
      <c r="D318" s="27"/>
      <c r="E318" s="27"/>
      <c r="F318" s="135"/>
      <c r="G318" s="27"/>
      <c r="H318" s="136"/>
      <c r="I318" s="136"/>
      <c r="J318" s="136"/>
      <c r="K318" s="136"/>
      <c r="L318" s="136"/>
      <c r="M318" s="136"/>
      <c r="N318" s="136"/>
      <c r="O318" s="136"/>
      <c r="P318" s="136"/>
      <c r="Q318" s="27"/>
      <c r="R318" s="136"/>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row>
    <row r="319" spans="1:44" ht="15.75" customHeight="1">
      <c r="A319" s="27"/>
      <c r="B319" s="27"/>
      <c r="C319" s="135"/>
      <c r="D319" s="27"/>
      <c r="E319" s="27"/>
      <c r="F319" s="135"/>
      <c r="G319" s="27"/>
      <c r="H319" s="136"/>
      <c r="I319" s="136"/>
      <c r="J319" s="136"/>
      <c r="K319" s="136"/>
      <c r="L319" s="136"/>
      <c r="M319" s="136"/>
      <c r="N319" s="136"/>
      <c r="O319" s="136"/>
      <c r="P319" s="136"/>
      <c r="Q319" s="27"/>
      <c r="R319" s="136"/>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row>
    <row r="320" spans="1:44" ht="15.75" customHeight="1">
      <c r="A320" s="27"/>
      <c r="B320" s="27"/>
      <c r="C320" s="135"/>
      <c r="D320" s="27"/>
      <c r="E320" s="27"/>
      <c r="F320" s="135"/>
      <c r="G320" s="27"/>
      <c r="H320" s="136"/>
      <c r="I320" s="136"/>
      <c r="J320" s="136"/>
      <c r="K320" s="136"/>
      <c r="L320" s="136"/>
      <c r="M320" s="136"/>
      <c r="N320" s="136"/>
      <c r="O320" s="136"/>
      <c r="P320" s="136"/>
      <c r="Q320" s="27"/>
      <c r="R320" s="136"/>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row>
    <row r="321" spans="1:44" ht="15.75" customHeight="1">
      <c r="A321" s="27"/>
      <c r="B321" s="27"/>
      <c r="C321" s="135"/>
      <c r="D321" s="27"/>
      <c r="E321" s="27"/>
      <c r="F321" s="135"/>
      <c r="G321" s="27"/>
      <c r="H321" s="136"/>
      <c r="I321" s="136"/>
      <c r="J321" s="136"/>
      <c r="K321" s="136"/>
      <c r="L321" s="136"/>
      <c r="M321" s="136"/>
      <c r="N321" s="136"/>
      <c r="O321" s="136"/>
      <c r="P321" s="136"/>
      <c r="Q321" s="27"/>
      <c r="R321" s="136"/>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row>
    <row r="322" spans="1:44" ht="15.75" customHeight="1">
      <c r="A322" s="27"/>
      <c r="B322" s="27"/>
      <c r="C322" s="135"/>
      <c r="D322" s="27"/>
      <c r="E322" s="27"/>
      <c r="F322" s="135"/>
      <c r="G322" s="27"/>
      <c r="H322" s="136"/>
      <c r="I322" s="136"/>
      <c r="J322" s="136"/>
      <c r="K322" s="136"/>
      <c r="L322" s="136"/>
      <c r="M322" s="136"/>
      <c r="N322" s="136"/>
      <c r="O322" s="136"/>
      <c r="P322" s="136"/>
      <c r="Q322" s="27"/>
      <c r="R322" s="136"/>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row>
    <row r="323" spans="1:44" ht="15.75" customHeight="1">
      <c r="A323" s="27"/>
      <c r="B323" s="27"/>
      <c r="C323" s="135"/>
      <c r="D323" s="27"/>
      <c r="E323" s="27"/>
      <c r="F323" s="135"/>
      <c r="G323" s="27"/>
      <c r="H323" s="136"/>
      <c r="I323" s="136"/>
      <c r="J323" s="136"/>
      <c r="K323" s="136"/>
      <c r="L323" s="136"/>
      <c r="M323" s="136"/>
      <c r="N323" s="136"/>
      <c r="O323" s="136"/>
      <c r="P323" s="136"/>
      <c r="Q323" s="27"/>
      <c r="R323" s="136"/>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row>
    <row r="324" spans="1:44" ht="15.75" customHeight="1">
      <c r="A324" s="27"/>
      <c r="B324" s="27"/>
      <c r="C324" s="135"/>
      <c r="D324" s="27"/>
      <c r="E324" s="27"/>
      <c r="F324" s="135"/>
      <c r="G324" s="27"/>
      <c r="H324" s="136"/>
      <c r="I324" s="136"/>
      <c r="J324" s="136"/>
      <c r="K324" s="136"/>
      <c r="L324" s="136"/>
      <c r="M324" s="136"/>
      <c r="N324" s="136"/>
      <c r="O324" s="136"/>
      <c r="P324" s="136"/>
      <c r="Q324" s="27"/>
      <c r="R324" s="136"/>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row>
    <row r="325" spans="1:44" ht="15.75" customHeight="1">
      <c r="A325" s="27"/>
      <c r="B325" s="27"/>
      <c r="C325" s="135"/>
      <c r="D325" s="27"/>
      <c r="E325" s="27"/>
      <c r="F325" s="135"/>
      <c r="G325" s="27"/>
      <c r="H325" s="136"/>
      <c r="I325" s="136"/>
      <c r="J325" s="136"/>
      <c r="K325" s="136"/>
      <c r="L325" s="136"/>
      <c r="M325" s="136"/>
      <c r="N325" s="136"/>
      <c r="O325" s="136"/>
      <c r="P325" s="136"/>
      <c r="Q325" s="27"/>
      <c r="R325" s="136"/>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row>
    <row r="326" spans="1:44" ht="15.75" customHeight="1">
      <c r="A326" s="27"/>
      <c r="B326" s="27"/>
      <c r="C326" s="135"/>
      <c r="D326" s="27"/>
      <c r="E326" s="27"/>
      <c r="F326" s="135"/>
      <c r="G326" s="27"/>
      <c r="H326" s="136"/>
      <c r="I326" s="136"/>
      <c r="J326" s="136"/>
      <c r="K326" s="136"/>
      <c r="L326" s="136"/>
      <c r="M326" s="136"/>
      <c r="N326" s="136"/>
      <c r="O326" s="136"/>
      <c r="P326" s="136"/>
      <c r="Q326" s="27"/>
      <c r="R326" s="136"/>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row>
    <row r="327" spans="1:44" ht="15.75" customHeight="1">
      <c r="A327" s="27"/>
      <c r="B327" s="27"/>
      <c r="C327" s="135"/>
      <c r="D327" s="27"/>
      <c r="E327" s="27"/>
      <c r="F327" s="135"/>
      <c r="G327" s="27"/>
      <c r="H327" s="136"/>
      <c r="I327" s="136"/>
      <c r="J327" s="136"/>
      <c r="K327" s="136"/>
      <c r="L327" s="136"/>
      <c r="M327" s="136"/>
      <c r="N327" s="136"/>
      <c r="O327" s="136"/>
      <c r="P327" s="136"/>
      <c r="Q327" s="27"/>
      <c r="R327" s="136"/>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row>
    <row r="328" spans="1:44" ht="15.75" customHeight="1">
      <c r="A328" s="27"/>
      <c r="B328" s="27"/>
      <c r="C328" s="135"/>
      <c r="D328" s="27"/>
      <c r="E328" s="27"/>
      <c r="F328" s="135"/>
      <c r="G328" s="27"/>
      <c r="H328" s="136"/>
      <c r="I328" s="136"/>
      <c r="J328" s="136"/>
      <c r="K328" s="136"/>
      <c r="L328" s="136"/>
      <c r="M328" s="136"/>
      <c r="N328" s="136"/>
      <c r="O328" s="136"/>
      <c r="P328" s="136"/>
      <c r="Q328" s="27"/>
      <c r="R328" s="136"/>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row>
    <row r="329" spans="1:44" ht="15.75" customHeight="1">
      <c r="A329" s="27"/>
      <c r="B329" s="27"/>
      <c r="C329" s="135"/>
      <c r="D329" s="27"/>
      <c r="E329" s="27"/>
      <c r="F329" s="135"/>
      <c r="G329" s="27"/>
      <c r="H329" s="136"/>
      <c r="I329" s="136"/>
      <c r="J329" s="136"/>
      <c r="K329" s="136"/>
      <c r="L329" s="136"/>
      <c r="M329" s="136"/>
      <c r="N329" s="136"/>
      <c r="O329" s="136"/>
      <c r="P329" s="136"/>
      <c r="Q329" s="27"/>
      <c r="R329" s="136"/>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row>
    <row r="330" spans="1:44" ht="15.75" customHeight="1">
      <c r="A330" s="27"/>
      <c r="B330" s="27"/>
      <c r="C330" s="135"/>
      <c r="D330" s="27"/>
      <c r="E330" s="27"/>
      <c r="F330" s="135"/>
      <c r="G330" s="27"/>
      <c r="H330" s="136"/>
      <c r="I330" s="136"/>
      <c r="J330" s="136"/>
      <c r="K330" s="136"/>
      <c r="L330" s="136"/>
      <c r="M330" s="136"/>
      <c r="N330" s="136"/>
      <c r="O330" s="136"/>
      <c r="P330" s="136"/>
      <c r="Q330" s="27"/>
      <c r="R330" s="136"/>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row>
    <row r="331" spans="1:44" ht="15.75" customHeight="1">
      <c r="A331" s="27"/>
      <c r="B331" s="27"/>
      <c r="C331" s="135"/>
      <c r="D331" s="27"/>
      <c r="E331" s="27"/>
      <c r="F331" s="135"/>
      <c r="G331" s="27"/>
      <c r="H331" s="136"/>
      <c r="I331" s="136"/>
      <c r="J331" s="136"/>
      <c r="K331" s="136"/>
      <c r="L331" s="136"/>
      <c r="M331" s="136"/>
      <c r="N331" s="136"/>
      <c r="O331" s="136"/>
      <c r="P331" s="136"/>
      <c r="Q331" s="27"/>
      <c r="R331" s="136"/>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row>
    <row r="332" spans="1:44" ht="15.75" customHeight="1">
      <c r="A332" s="27"/>
      <c r="B332" s="27"/>
      <c r="C332" s="135"/>
      <c r="D332" s="27"/>
      <c r="E332" s="27"/>
      <c r="F332" s="135"/>
      <c r="G332" s="27"/>
      <c r="H332" s="136"/>
      <c r="I332" s="136"/>
      <c r="J332" s="136"/>
      <c r="K332" s="136"/>
      <c r="L332" s="136"/>
      <c r="M332" s="136"/>
      <c r="N332" s="136"/>
      <c r="O332" s="136"/>
      <c r="P332" s="136"/>
      <c r="Q332" s="27"/>
      <c r="R332" s="136"/>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row>
    <row r="333" spans="1:44" ht="15.75" customHeight="1">
      <c r="A333" s="27"/>
      <c r="B333" s="27"/>
      <c r="C333" s="135"/>
      <c r="D333" s="27"/>
      <c r="E333" s="27"/>
      <c r="F333" s="135"/>
      <c r="G333" s="27"/>
      <c r="H333" s="136"/>
      <c r="I333" s="136"/>
      <c r="J333" s="136"/>
      <c r="K333" s="136"/>
      <c r="L333" s="136"/>
      <c r="M333" s="136"/>
      <c r="N333" s="136"/>
      <c r="O333" s="136"/>
      <c r="P333" s="136"/>
      <c r="Q333" s="27"/>
      <c r="R333" s="136"/>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row>
    <row r="334" spans="1:44" ht="15.75" customHeight="1">
      <c r="A334" s="27"/>
      <c r="B334" s="27"/>
      <c r="C334" s="135"/>
      <c r="D334" s="27"/>
      <c r="E334" s="27"/>
      <c r="F334" s="135"/>
      <c r="G334" s="27"/>
      <c r="H334" s="136"/>
      <c r="I334" s="136"/>
      <c r="J334" s="136"/>
      <c r="K334" s="136"/>
      <c r="L334" s="136"/>
      <c r="M334" s="136"/>
      <c r="N334" s="136"/>
      <c r="O334" s="136"/>
      <c r="P334" s="136"/>
      <c r="Q334" s="27"/>
      <c r="R334" s="136"/>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row>
    <row r="335" spans="1:44" ht="15.75" customHeight="1">
      <c r="A335" s="27"/>
      <c r="B335" s="27"/>
      <c r="C335" s="135"/>
      <c r="D335" s="27"/>
      <c r="E335" s="27"/>
      <c r="F335" s="135"/>
      <c r="G335" s="27"/>
      <c r="H335" s="136"/>
      <c r="I335" s="136"/>
      <c r="J335" s="136"/>
      <c r="K335" s="136"/>
      <c r="L335" s="136"/>
      <c r="M335" s="136"/>
      <c r="N335" s="136"/>
      <c r="O335" s="136"/>
      <c r="P335" s="136"/>
      <c r="Q335" s="27"/>
      <c r="R335" s="136"/>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row>
    <row r="336" spans="1:44" ht="15.75" customHeight="1">
      <c r="A336" s="27"/>
      <c r="B336" s="27"/>
      <c r="C336" s="135"/>
      <c r="D336" s="27"/>
      <c r="E336" s="27"/>
      <c r="F336" s="135"/>
      <c r="G336" s="27"/>
      <c r="H336" s="136"/>
      <c r="I336" s="136"/>
      <c r="J336" s="136"/>
      <c r="K336" s="136"/>
      <c r="L336" s="136"/>
      <c r="M336" s="136"/>
      <c r="N336" s="136"/>
      <c r="O336" s="136"/>
      <c r="P336" s="136"/>
      <c r="Q336" s="27"/>
      <c r="R336" s="136"/>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row>
    <row r="337" spans="1:44" ht="15.75" customHeight="1">
      <c r="A337" s="27"/>
      <c r="B337" s="27"/>
      <c r="C337" s="135"/>
      <c r="D337" s="27"/>
      <c r="E337" s="27"/>
      <c r="F337" s="135"/>
      <c r="G337" s="27"/>
      <c r="H337" s="136"/>
      <c r="I337" s="136"/>
      <c r="J337" s="136"/>
      <c r="K337" s="136"/>
      <c r="L337" s="136"/>
      <c r="M337" s="136"/>
      <c r="N337" s="136"/>
      <c r="O337" s="136"/>
      <c r="P337" s="136"/>
      <c r="Q337" s="27"/>
      <c r="R337" s="136"/>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row>
    <row r="338" spans="1:44" ht="15.75" customHeight="1">
      <c r="A338" s="27"/>
      <c r="B338" s="27"/>
      <c r="C338" s="135"/>
      <c r="D338" s="27"/>
      <c r="E338" s="27"/>
      <c r="F338" s="135"/>
      <c r="G338" s="27"/>
      <c r="H338" s="136"/>
      <c r="I338" s="136"/>
      <c r="J338" s="136"/>
      <c r="K338" s="136"/>
      <c r="L338" s="136"/>
      <c r="M338" s="136"/>
      <c r="N338" s="136"/>
      <c r="O338" s="136"/>
      <c r="P338" s="136"/>
      <c r="Q338" s="27"/>
      <c r="R338" s="136"/>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row>
    <row r="339" spans="1:44" ht="15.75" customHeight="1">
      <c r="A339" s="27"/>
      <c r="B339" s="27"/>
      <c r="C339" s="135"/>
      <c r="D339" s="27"/>
      <c r="E339" s="27"/>
      <c r="F339" s="135"/>
      <c r="G339" s="27"/>
      <c r="H339" s="136"/>
      <c r="I339" s="136"/>
      <c r="J339" s="136"/>
      <c r="K339" s="136"/>
      <c r="L339" s="136"/>
      <c r="M339" s="136"/>
      <c r="N339" s="136"/>
      <c r="O339" s="136"/>
      <c r="P339" s="136"/>
      <c r="Q339" s="27"/>
      <c r="R339" s="136"/>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row>
    <row r="340" spans="1:44" ht="15.75" customHeight="1">
      <c r="A340" s="27"/>
      <c r="B340" s="27"/>
      <c r="C340" s="135"/>
      <c r="D340" s="27"/>
      <c r="E340" s="27"/>
      <c r="F340" s="135"/>
      <c r="G340" s="27"/>
      <c r="H340" s="136"/>
      <c r="I340" s="136"/>
      <c r="J340" s="136"/>
      <c r="K340" s="136"/>
      <c r="L340" s="136"/>
      <c r="M340" s="136"/>
      <c r="N340" s="136"/>
      <c r="O340" s="136"/>
      <c r="P340" s="136"/>
      <c r="Q340" s="27"/>
      <c r="R340" s="136"/>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row>
    <row r="341" spans="1:44" ht="15.75" customHeight="1">
      <c r="A341" s="27"/>
      <c r="B341" s="27"/>
      <c r="C341" s="135"/>
      <c r="D341" s="27"/>
      <c r="E341" s="27"/>
      <c r="F341" s="135"/>
      <c r="G341" s="27"/>
      <c r="H341" s="136"/>
      <c r="I341" s="136"/>
      <c r="J341" s="136"/>
      <c r="K341" s="136"/>
      <c r="L341" s="136"/>
      <c r="M341" s="136"/>
      <c r="N341" s="136"/>
      <c r="O341" s="136"/>
      <c r="P341" s="136"/>
      <c r="Q341" s="27"/>
      <c r="R341" s="136"/>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row>
    <row r="342" spans="1:44" ht="15.75" customHeight="1">
      <c r="A342" s="27"/>
      <c r="B342" s="27"/>
      <c r="C342" s="135"/>
      <c r="D342" s="27"/>
      <c r="E342" s="27"/>
      <c r="F342" s="135"/>
      <c r="G342" s="27"/>
      <c r="H342" s="136"/>
      <c r="I342" s="136"/>
      <c r="J342" s="136"/>
      <c r="K342" s="136"/>
      <c r="L342" s="136"/>
      <c r="M342" s="136"/>
      <c r="N342" s="136"/>
      <c r="O342" s="136"/>
      <c r="P342" s="136"/>
      <c r="Q342" s="27"/>
      <c r="R342" s="136"/>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row>
    <row r="343" spans="1:44" ht="15.75" customHeight="1">
      <c r="A343" s="27"/>
      <c r="B343" s="27"/>
      <c r="C343" s="135"/>
      <c r="D343" s="27"/>
      <c r="E343" s="27"/>
      <c r="F343" s="135"/>
      <c r="G343" s="27"/>
      <c r="H343" s="136"/>
      <c r="I343" s="136"/>
      <c r="J343" s="136"/>
      <c r="K343" s="136"/>
      <c r="L343" s="136"/>
      <c r="M343" s="136"/>
      <c r="N343" s="136"/>
      <c r="O343" s="136"/>
      <c r="P343" s="136"/>
      <c r="Q343" s="27"/>
      <c r="R343" s="136"/>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row>
    <row r="344" spans="1:44" ht="15.75" customHeight="1">
      <c r="A344" s="27"/>
      <c r="B344" s="27"/>
      <c r="C344" s="135"/>
      <c r="D344" s="27"/>
      <c r="E344" s="27"/>
      <c r="F344" s="135"/>
      <c r="G344" s="27"/>
      <c r="H344" s="136"/>
      <c r="I344" s="136"/>
      <c r="J344" s="136"/>
      <c r="K344" s="136"/>
      <c r="L344" s="136"/>
      <c r="M344" s="136"/>
      <c r="N344" s="136"/>
      <c r="O344" s="136"/>
      <c r="P344" s="136"/>
      <c r="Q344" s="27"/>
      <c r="R344" s="136"/>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row>
    <row r="345" spans="1:44" ht="15.75" customHeight="1">
      <c r="A345" s="27"/>
      <c r="B345" s="27"/>
      <c r="C345" s="135"/>
      <c r="D345" s="27"/>
      <c r="E345" s="27"/>
      <c r="F345" s="135"/>
      <c r="G345" s="27"/>
      <c r="H345" s="136"/>
      <c r="I345" s="136"/>
      <c r="J345" s="136"/>
      <c r="K345" s="136"/>
      <c r="L345" s="136"/>
      <c r="M345" s="136"/>
      <c r="N345" s="136"/>
      <c r="O345" s="136"/>
      <c r="P345" s="136"/>
      <c r="Q345" s="27"/>
      <c r="R345" s="136"/>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row>
    <row r="346" spans="1:44" ht="15.75" customHeight="1">
      <c r="A346" s="27"/>
      <c r="B346" s="27"/>
      <c r="C346" s="135"/>
      <c r="D346" s="27"/>
      <c r="E346" s="27"/>
      <c r="F346" s="135"/>
      <c r="G346" s="27"/>
      <c r="H346" s="136"/>
      <c r="I346" s="136"/>
      <c r="J346" s="136"/>
      <c r="K346" s="136"/>
      <c r="L346" s="136"/>
      <c r="M346" s="136"/>
      <c r="N346" s="136"/>
      <c r="O346" s="136"/>
      <c r="P346" s="136"/>
      <c r="Q346" s="27"/>
      <c r="R346" s="136"/>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row>
    <row r="347" spans="1:44" ht="15.75" customHeight="1">
      <c r="A347" s="27"/>
      <c r="B347" s="27"/>
      <c r="C347" s="135"/>
      <c r="D347" s="27"/>
      <c r="E347" s="27"/>
      <c r="F347" s="135"/>
      <c r="G347" s="27"/>
      <c r="H347" s="136"/>
      <c r="I347" s="136"/>
      <c r="J347" s="136"/>
      <c r="K347" s="136"/>
      <c r="L347" s="136"/>
      <c r="M347" s="136"/>
      <c r="N347" s="136"/>
      <c r="O347" s="136"/>
      <c r="P347" s="136"/>
      <c r="Q347" s="27"/>
      <c r="R347" s="136"/>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row>
    <row r="348" spans="1:44" ht="15.75" customHeight="1">
      <c r="A348" s="27"/>
      <c r="B348" s="27"/>
      <c r="C348" s="135"/>
      <c r="D348" s="27"/>
      <c r="E348" s="27"/>
      <c r="F348" s="135"/>
      <c r="G348" s="27"/>
      <c r="H348" s="136"/>
      <c r="I348" s="136"/>
      <c r="J348" s="136"/>
      <c r="K348" s="136"/>
      <c r="L348" s="136"/>
      <c r="M348" s="136"/>
      <c r="N348" s="136"/>
      <c r="O348" s="136"/>
      <c r="P348" s="136"/>
      <c r="Q348" s="27"/>
      <c r="R348" s="136"/>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row>
    <row r="349" spans="1:44" ht="15.75" customHeight="1">
      <c r="A349" s="27"/>
      <c r="B349" s="27"/>
      <c r="C349" s="135"/>
      <c r="D349" s="27"/>
      <c r="E349" s="27"/>
      <c r="F349" s="135"/>
      <c r="G349" s="27"/>
      <c r="H349" s="136"/>
      <c r="I349" s="136"/>
      <c r="J349" s="136"/>
      <c r="K349" s="136"/>
      <c r="L349" s="136"/>
      <c r="M349" s="136"/>
      <c r="N349" s="136"/>
      <c r="O349" s="136"/>
      <c r="P349" s="136"/>
      <c r="Q349" s="27"/>
      <c r="R349" s="136"/>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row>
    <row r="350" spans="1:44" ht="15.75" customHeight="1">
      <c r="A350" s="27"/>
      <c r="B350" s="27"/>
      <c r="C350" s="135"/>
      <c r="D350" s="27"/>
      <c r="E350" s="27"/>
      <c r="F350" s="135"/>
      <c r="G350" s="27"/>
      <c r="H350" s="136"/>
      <c r="I350" s="136"/>
      <c r="J350" s="136"/>
      <c r="K350" s="136"/>
      <c r="L350" s="136"/>
      <c r="M350" s="136"/>
      <c r="N350" s="136"/>
      <c r="O350" s="136"/>
      <c r="P350" s="136"/>
      <c r="Q350" s="27"/>
      <c r="R350" s="136"/>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row>
    <row r="351" spans="1:44" ht="15.75" customHeight="1">
      <c r="A351" s="27"/>
      <c r="B351" s="27"/>
      <c r="C351" s="135"/>
      <c r="D351" s="27"/>
      <c r="E351" s="27"/>
      <c r="F351" s="135"/>
      <c r="G351" s="27"/>
      <c r="H351" s="136"/>
      <c r="I351" s="136"/>
      <c r="J351" s="136"/>
      <c r="K351" s="136"/>
      <c r="L351" s="136"/>
      <c r="M351" s="136"/>
      <c r="N351" s="136"/>
      <c r="O351" s="136"/>
      <c r="P351" s="136"/>
      <c r="Q351" s="27"/>
      <c r="R351" s="136"/>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row>
    <row r="352" spans="1:44" ht="15.75" customHeight="1">
      <c r="A352" s="27"/>
      <c r="B352" s="27"/>
      <c r="C352" s="135"/>
      <c r="D352" s="27"/>
      <c r="E352" s="27"/>
      <c r="F352" s="135"/>
      <c r="G352" s="27"/>
      <c r="H352" s="136"/>
      <c r="I352" s="136"/>
      <c r="J352" s="136"/>
      <c r="K352" s="136"/>
      <c r="L352" s="136"/>
      <c r="M352" s="136"/>
      <c r="N352" s="136"/>
      <c r="O352" s="136"/>
      <c r="P352" s="136"/>
      <c r="Q352" s="27"/>
      <c r="R352" s="136"/>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row>
    <row r="353" spans="1:44" ht="15.75" customHeight="1">
      <c r="A353" s="27"/>
      <c r="B353" s="27"/>
      <c r="C353" s="135"/>
      <c r="D353" s="27"/>
      <c r="E353" s="27"/>
      <c r="F353" s="135"/>
      <c r="G353" s="27"/>
      <c r="H353" s="136"/>
      <c r="I353" s="136"/>
      <c r="J353" s="136"/>
      <c r="K353" s="136"/>
      <c r="L353" s="136"/>
      <c r="M353" s="136"/>
      <c r="N353" s="136"/>
      <c r="O353" s="136"/>
      <c r="P353" s="136"/>
      <c r="Q353" s="27"/>
      <c r="R353" s="136"/>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row>
    <row r="354" spans="1:44" ht="15.75" customHeight="1">
      <c r="A354" s="27"/>
      <c r="B354" s="27"/>
      <c r="C354" s="135"/>
      <c r="D354" s="27"/>
      <c r="E354" s="27"/>
      <c r="F354" s="135"/>
      <c r="G354" s="27"/>
      <c r="H354" s="136"/>
      <c r="I354" s="136"/>
      <c r="J354" s="136"/>
      <c r="K354" s="136"/>
      <c r="L354" s="136"/>
      <c r="M354" s="136"/>
      <c r="N354" s="136"/>
      <c r="O354" s="136"/>
      <c r="P354" s="136"/>
      <c r="Q354" s="27"/>
      <c r="R354" s="136"/>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row>
    <row r="355" spans="1:44" ht="15.75" customHeight="1">
      <c r="A355" s="27"/>
      <c r="B355" s="27"/>
      <c r="C355" s="135"/>
      <c r="D355" s="27"/>
      <c r="E355" s="27"/>
      <c r="F355" s="135"/>
      <c r="G355" s="27"/>
      <c r="H355" s="136"/>
      <c r="I355" s="136"/>
      <c r="J355" s="136"/>
      <c r="K355" s="136"/>
      <c r="L355" s="136"/>
      <c r="M355" s="136"/>
      <c r="N355" s="136"/>
      <c r="O355" s="136"/>
      <c r="P355" s="136"/>
      <c r="Q355" s="27"/>
      <c r="R355" s="136"/>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row>
    <row r="356" spans="1:44" ht="15.75" customHeight="1">
      <c r="A356" s="27"/>
      <c r="B356" s="27"/>
      <c r="C356" s="135"/>
      <c r="D356" s="27"/>
      <c r="E356" s="27"/>
      <c r="F356" s="135"/>
      <c r="G356" s="27"/>
      <c r="H356" s="136"/>
      <c r="I356" s="136"/>
      <c r="J356" s="136"/>
      <c r="K356" s="136"/>
      <c r="L356" s="136"/>
      <c r="M356" s="136"/>
      <c r="N356" s="136"/>
      <c r="O356" s="136"/>
      <c r="P356" s="136"/>
      <c r="Q356" s="27"/>
      <c r="R356" s="136"/>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row>
    <row r="357" spans="1:44" ht="15.75" customHeight="1">
      <c r="A357" s="27"/>
      <c r="B357" s="27"/>
      <c r="C357" s="135"/>
      <c r="D357" s="27"/>
      <c r="E357" s="27"/>
      <c r="F357" s="135"/>
      <c r="G357" s="27"/>
      <c r="H357" s="136"/>
      <c r="I357" s="136"/>
      <c r="J357" s="136"/>
      <c r="K357" s="136"/>
      <c r="L357" s="136"/>
      <c r="M357" s="136"/>
      <c r="N357" s="136"/>
      <c r="O357" s="136"/>
      <c r="P357" s="136"/>
      <c r="Q357" s="27"/>
      <c r="R357" s="136"/>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row>
    <row r="358" spans="1:44" ht="15.75" customHeight="1">
      <c r="A358" s="27"/>
      <c r="B358" s="27"/>
      <c r="C358" s="135"/>
      <c r="D358" s="27"/>
      <c r="E358" s="27"/>
      <c r="F358" s="135"/>
      <c r="G358" s="27"/>
      <c r="H358" s="136"/>
      <c r="I358" s="136"/>
      <c r="J358" s="136"/>
      <c r="K358" s="136"/>
      <c r="L358" s="136"/>
      <c r="M358" s="136"/>
      <c r="N358" s="136"/>
      <c r="O358" s="136"/>
      <c r="P358" s="136"/>
      <c r="Q358" s="27"/>
      <c r="R358" s="136"/>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row>
    <row r="359" spans="1:44" ht="15.75" customHeight="1">
      <c r="A359" s="27"/>
      <c r="B359" s="27"/>
      <c r="C359" s="135"/>
      <c r="D359" s="27"/>
      <c r="E359" s="27"/>
      <c r="F359" s="135"/>
      <c r="G359" s="27"/>
      <c r="H359" s="136"/>
      <c r="I359" s="136"/>
      <c r="J359" s="136"/>
      <c r="K359" s="136"/>
      <c r="L359" s="136"/>
      <c r="M359" s="136"/>
      <c r="N359" s="136"/>
      <c r="O359" s="136"/>
      <c r="P359" s="136"/>
      <c r="Q359" s="27"/>
      <c r="R359" s="136"/>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row>
    <row r="360" spans="1:44" ht="15.75" customHeight="1">
      <c r="A360" s="27"/>
      <c r="B360" s="27"/>
      <c r="C360" s="135"/>
      <c r="D360" s="27"/>
      <c r="E360" s="27"/>
      <c r="F360" s="135"/>
      <c r="G360" s="27"/>
      <c r="H360" s="136"/>
      <c r="I360" s="136"/>
      <c r="J360" s="136"/>
      <c r="K360" s="136"/>
      <c r="L360" s="136"/>
      <c r="M360" s="136"/>
      <c r="N360" s="136"/>
      <c r="O360" s="136"/>
      <c r="P360" s="136"/>
      <c r="Q360" s="27"/>
      <c r="R360" s="136"/>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row>
    <row r="361" spans="1:44" ht="15.75" customHeight="1">
      <c r="A361" s="27"/>
      <c r="B361" s="27"/>
      <c r="C361" s="135"/>
      <c r="D361" s="27"/>
      <c r="E361" s="27"/>
      <c r="F361" s="135"/>
      <c r="G361" s="27"/>
      <c r="H361" s="136"/>
      <c r="I361" s="136"/>
      <c r="J361" s="136"/>
      <c r="K361" s="136"/>
      <c r="L361" s="136"/>
      <c r="M361" s="136"/>
      <c r="N361" s="136"/>
      <c r="O361" s="136"/>
      <c r="P361" s="136"/>
      <c r="Q361" s="27"/>
      <c r="R361" s="136"/>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row>
    <row r="362" spans="1:44" ht="15.75" customHeight="1">
      <c r="A362" s="27"/>
      <c r="B362" s="27"/>
      <c r="C362" s="135"/>
      <c r="D362" s="27"/>
      <c r="E362" s="27"/>
      <c r="F362" s="135"/>
      <c r="G362" s="27"/>
      <c r="H362" s="136"/>
      <c r="I362" s="136"/>
      <c r="J362" s="136"/>
      <c r="K362" s="136"/>
      <c r="L362" s="136"/>
      <c r="M362" s="136"/>
      <c r="N362" s="136"/>
      <c r="O362" s="136"/>
      <c r="P362" s="136"/>
      <c r="Q362" s="27"/>
      <c r="R362" s="136"/>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row>
    <row r="363" spans="1:44" ht="15.75" customHeight="1">
      <c r="A363" s="27"/>
      <c r="B363" s="27"/>
      <c r="C363" s="135"/>
      <c r="D363" s="27"/>
      <c r="E363" s="27"/>
      <c r="F363" s="135"/>
      <c r="G363" s="27"/>
      <c r="H363" s="136"/>
      <c r="I363" s="136"/>
      <c r="J363" s="136"/>
      <c r="K363" s="136"/>
      <c r="L363" s="136"/>
      <c r="M363" s="136"/>
      <c r="N363" s="136"/>
      <c r="O363" s="136"/>
      <c r="P363" s="136"/>
      <c r="Q363" s="27"/>
      <c r="R363" s="136"/>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row>
    <row r="364" spans="1:44" ht="15.75" customHeight="1">
      <c r="A364" s="27"/>
      <c r="B364" s="27"/>
      <c r="C364" s="135"/>
      <c r="D364" s="27"/>
      <c r="E364" s="27"/>
      <c r="F364" s="135"/>
      <c r="G364" s="27"/>
      <c r="H364" s="136"/>
      <c r="I364" s="136"/>
      <c r="J364" s="136"/>
      <c r="K364" s="136"/>
      <c r="L364" s="136"/>
      <c r="M364" s="136"/>
      <c r="N364" s="136"/>
      <c r="O364" s="136"/>
      <c r="P364" s="136"/>
      <c r="Q364" s="27"/>
      <c r="R364" s="136"/>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row>
    <row r="365" spans="1:44" ht="15.75" customHeight="1">
      <c r="A365" s="27"/>
      <c r="B365" s="27"/>
      <c r="C365" s="135"/>
      <c r="D365" s="27"/>
      <c r="E365" s="27"/>
      <c r="F365" s="135"/>
      <c r="G365" s="27"/>
      <c r="H365" s="136"/>
      <c r="I365" s="136"/>
      <c r="J365" s="136"/>
      <c r="K365" s="136"/>
      <c r="L365" s="136"/>
      <c r="M365" s="136"/>
      <c r="N365" s="136"/>
      <c r="O365" s="136"/>
      <c r="P365" s="136"/>
      <c r="Q365" s="27"/>
      <c r="R365" s="136"/>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row>
    <row r="366" spans="1:44" ht="15.75" customHeight="1">
      <c r="A366" s="27"/>
      <c r="B366" s="27"/>
      <c r="C366" s="135"/>
      <c r="D366" s="27"/>
      <c r="E366" s="27"/>
      <c r="F366" s="135"/>
      <c r="G366" s="27"/>
      <c r="H366" s="136"/>
      <c r="I366" s="136"/>
      <c r="J366" s="136"/>
      <c r="K366" s="136"/>
      <c r="L366" s="136"/>
      <c r="M366" s="136"/>
      <c r="N366" s="136"/>
      <c r="O366" s="136"/>
      <c r="P366" s="136"/>
      <c r="Q366" s="27"/>
      <c r="R366" s="136"/>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row>
    <row r="367" spans="1:44" ht="15.75" customHeight="1">
      <c r="A367" s="27"/>
      <c r="B367" s="27"/>
      <c r="C367" s="135"/>
      <c r="D367" s="27"/>
      <c r="E367" s="27"/>
      <c r="F367" s="135"/>
      <c r="G367" s="27"/>
      <c r="H367" s="136"/>
      <c r="I367" s="136"/>
      <c r="J367" s="136"/>
      <c r="K367" s="136"/>
      <c r="L367" s="136"/>
      <c r="M367" s="136"/>
      <c r="N367" s="136"/>
      <c r="O367" s="136"/>
      <c r="P367" s="136"/>
      <c r="Q367" s="27"/>
      <c r="R367" s="136"/>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row>
    <row r="368" spans="1:44" ht="15.75" customHeight="1">
      <c r="A368" s="27"/>
      <c r="B368" s="27"/>
      <c r="C368" s="135"/>
      <c r="D368" s="27"/>
      <c r="E368" s="27"/>
      <c r="F368" s="135"/>
      <c r="G368" s="27"/>
      <c r="H368" s="136"/>
      <c r="I368" s="136"/>
      <c r="J368" s="136"/>
      <c r="K368" s="136"/>
      <c r="L368" s="136"/>
      <c r="M368" s="136"/>
      <c r="N368" s="136"/>
      <c r="O368" s="136"/>
      <c r="P368" s="136"/>
      <c r="Q368" s="27"/>
      <c r="R368" s="136"/>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row>
    <row r="369" spans="1:44" ht="15.75" customHeight="1">
      <c r="A369" s="27"/>
      <c r="B369" s="27"/>
      <c r="C369" s="135"/>
      <c r="D369" s="27"/>
      <c r="E369" s="27"/>
      <c r="F369" s="135"/>
      <c r="G369" s="27"/>
      <c r="H369" s="136"/>
      <c r="I369" s="136"/>
      <c r="J369" s="136"/>
      <c r="K369" s="136"/>
      <c r="L369" s="136"/>
      <c r="M369" s="136"/>
      <c r="N369" s="136"/>
      <c r="O369" s="136"/>
      <c r="P369" s="136"/>
      <c r="Q369" s="27"/>
      <c r="R369" s="136"/>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row>
    <row r="370" spans="1:44" ht="15.75" customHeight="1">
      <c r="A370" s="27"/>
      <c r="B370" s="27"/>
      <c r="C370" s="135"/>
      <c r="D370" s="27"/>
      <c r="E370" s="27"/>
      <c r="F370" s="135"/>
      <c r="G370" s="27"/>
      <c r="H370" s="136"/>
      <c r="I370" s="136"/>
      <c r="J370" s="136"/>
      <c r="K370" s="136"/>
      <c r="L370" s="136"/>
      <c r="M370" s="136"/>
      <c r="N370" s="136"/>
      <c r="O370" s="136"/>
      <c r="P370" s="136"/>
      <c r="Q370" s="27"/>
      <c r="R370" s="136"/>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row>
    <row r="371" spans="1:44" ht="15.75" customHeight="1">
      <c r="A371" s="27"/>
      <c r="B371" s="27"/>
      <c r="C371" s="135"/>
      <c r="D371" s="27"/>
      <c r="E371" s="27"/>
      <c r="F371" s="135"/>
      <c r="G371" s="27"/>
      <c r="H371" s="136"/>
      <c r="I371" s="136"/>
      <c r="J371" s="136"/>
      <c r="K371" s="136"/>
      <c r="L371" s="136"/>
      <c r="M371" s="136"/>
      <c r="N371" s="136"/>
      <c r="O371" s="136"/>
      <c r="P371" s="136"/>
      <c r="Q371" s="27"/>
      <c r="R371" s="136"/>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row>
    <row r="372" spans="1:44" ht="15.75" customHeight="1">
      <c r="A372" s="27"/>
      <c r="B372" s="27"/>
      <c r="C372" s="135"/>
      <c r="D372" s="27"/>
      <c r="E372" s="27"/>
      <c r="F372" s="135"/>
      <c r="G372" s="27"/>
      <c r="H372" s="136"/>
      <c r="I372" s="136"/>
      <c r="J372" s="136"/>
      <c r="K372" s="136"/>
      <c r="L372" s="136"/>
      <c r="M372" s="136"/>
      <c r="N372" s="136"/>
      <c r="O372" s="136"/>
      <c r="P372" s="136"/>
      <c r="Q372" s="27"/>
      <c r="R372" s="136"/>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row>
    <row r="373" spans="1:44" ht="15.75" customHeight="1">
      <c r="A373" s="27"/>
      <c r="B373" s="27"/>
      <c r="C373" s="135"/>
      <c r="D373" s="27"/>
      <c r="E373" s="27"/>
      <c r="F373" s="135"/>
      <c r="G373" s="27"/>
      <c r="H373" s="136"/>
      <c r="I373" s="136"/>
      <c r="J373" s="136"/>
      <c r="K373" s="136"/>
      <c r="L373" s="136"/>
      <c r="M373" s="136"/>
      <c r="N373" s="136"/>
      <c r="O373" s="136"/>
      <c r="P373" s="136"/>
      <c r="Q373" s="27"/>
      <c r="R373" s="136"/>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row>
    <row r="374" spans="1:44" ht="15.75" customHeight="1">
      <c r="A374" s="27"/>
      <c r="B374" s="27"/>
      <c r="C374" s="135"/>
      <c r="D374" s="27"/>
      <c r="E374" s="27"/>
      <c r="F374" s="135"/>
      <c r="G374" s="27"/>
      <c r="H374" s="136"/>
      <c r="I374" s="136"/>
      <c r="J374" s="136"/>
      <c r="K374" s="136"/>
      <c r="L374" s="136"/>
      <c r="M374" s="136"/>
      <c r="N374" s="136"/>
      <c r="O374" s="136"/>
      <c r="P374" s="136"/>
      <c r="Q374" s="27"/>
      <c r="R374" s="136"/>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row>
    <row r="375" spans="1:44" ht="15.75" customHeight="1">
      <c r="A375" s="27"/>
      <c r="B375" s="27"/>
      <c r="C375" s="135"/>
      <c r="D375" s="27"/>
      <c r="E375" s="27"/>
      <c r="F375" s="135"/>
      <c r="G375" s="27"/>
      <c r="H375" s="136"/>
      <c r="I375" s="136"/>
      <c r="J375" s="136"/>
      <c r="K375" s="136"/>
      <c r="L375" s="136"/>
      <c r="M375" s="136"/>
      <c r="N375" s="136"/>
      <c r="O375" s="136"/>
      <c r="P375" s="136"/>
      <c r="Q375" s="27"/>
      <c r="R375" s="136"/>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row>
    <row r="376" spans="1:44" ht="15.75" customHeight="1">
      <c r="A376" s="27"/>
      <c r="B376" s="27"/>
      <c r="C376" s="135"/>
      <c r="D376" s="27"/>
      <c r="E376" s="27"/>
      <c r="F376" s="135"/>
      <c r="G376" s="27"/>
      <c r="H376" s="136"/>
      <c r="I376" s="136"/>
      <c r="J376" s="136"/>
      <c r="K376" s="136"/>
      <c r="L376" s="136"/>
      <c r="M376" s="136"/>
      <c r="N376" s="136"/>
      <c r="O376" s="136"/>
      <c r="P376" s="136"/>
      <c r="Q376" s="27"/>
      <c r="R376" s="136"/>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row>
    <row r="377" spans="1:44" ht="15.75" customHeight="1">
      <c r="A377" s="27"/>
      <c r="B377" s="27"/>
      <c r="C377" s="135"/>
      <c r="D377" s="27"/>
      <c r="E377" s="27"/>
      <c r="F377" s="135"/>
      <c r="G377" s="27"/>
      <c r="H377" s="136"/>
      <c r="I377" s="136"/>
      <c r="J377" s="136"/>
      <c r="K377" s="136"/>
      <c r="L377" s="136"/>
      <c r="M377" s="136"/>
      <c r="N377" s="136"/>
      <c r="O377" s="136"/>
      <c r="P377" s="136"/>
      <c r="Q377" s="27"/>
      <c r="R377" s="136"/>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row>
    <row r="378" spans="1:44" ht="15.75" customHeight="1">
      <c r="A378" s="27"/>
      <c r="B378" s="27"/>
      <c r="C378" s="135"/>
      <c r="D378" s="27"/>
      <c r="E378" s="27"/>
      <c r="F378" s="135"/>
      <c r="G378" s="27"/>
      <c r="H378" s="136"/>
      <c r="I378" s="136"/>
      <c r="J378" s="136"/>
      <c r="K378" s="136"/>
      <c r="L378" s="136"/>
      <c r="M378" s="136"/>
      <c r="N378" s="136"/>
      <c r="O378" s="136"/>
      <c r="P378" s="136"/>
      <c r="Q378" s="27"/>
      <c r="R378" s="136"/>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row>
    <row r="379" spans="1:44" ht="15.75" customHeight="1">
      <c r="A379" s="27"/>
      <c r="B379" s="27"/>
      <c r="C379" s="135"/>
      <c r="D379" s="27"/>
      <c r="E379" s="27"/>
      <c r="F379" s="135"/>
      <c r="G379" s="27"/>
      <c r="H379" s="136"/>
      <c r="I379" s="136"/>
      <c r="J379" s="136"/>
      <c r="K379" s="136"/>
      <c r="L379" s="136"/>
      <c r="M379" s="136"/>
      <c r="N379" s="136"/>
      <c r="O379" s="136"/>
      <c r="P379" s="136"/>
      <c r="Q379" s="27"/>
      <c r="R379" s="136"/>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row>
    <row r="380" spans="1:44" ht="15.75" customHeight="1">
      <c r="A380" s="27"/>
      <c r="B380" s="27"/>
      <c r="C380" s="135"/>
      <c r="D380" s="27"/>
      <c r="E380" s="27"/>
      <c r="F380" s="135"/>
      <c r="G380" s="27"/>
      <c r="H380" s="136"/>
      <c r="I380" s="136"/>
      <c r="J380" s="136"/>
      <c r="K380" s="136"/>
      <c r="L380" s="136"/>
      <c r="M380" s="136"/>
      <c r="N380" s="136"/>
      <c r="O380" s="136"/>
      <c r="P380" s="136"/>
      <c r="Q380" s="27"/>
      <c r="R380" s="136"/>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row>
    <row r="381" spans="1:44" ht="15.75" customHeight="1">
      <c r="A381" s="27"/>
      <c r="B381" s="27"/>
      <c r="C381" s="135"/>
      <c r="D381" s="27"/>
      <c r="E381" s="27"/>
      <c r="F381" s="135"/>
      <c r="G381" s="27"/>
      <c r="H381" s="136"/>
      <c r="I381" s="136"/>
      <c r="J381" s="136"/>
      <c r="K381" s="136"/>
      <c r="L381" s="136"/>
      <c r="M381" s="136"/>
      <c r="N381" s="136"/>
      <c r="O381" s="136"/>
      <c r="P381" s="136"/>
      <c r="Q381" s="27"/>
      <c r="R381" s="136"/>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row>
    <row r="382" spans="1:44" ht="15.75" customHeight="1">
      <c r="A382" s="27"/>
      <c r="B382" s="27"/>
      <c r="C382" s="135"/>
      <c r="D382" s="27"/>
      <c r="E382" s="27"/>
      <c r="F382" s="135"/>
      <c r="G382" s="27"/>
      <c r="H382" s="136"/>
      <c r="I382" s="136"/>
      <c r="J382" s="136"/>
      <c r="K382" s="136"/>
      <c r="L382" s="136"/>
      <c r="M382" s="136"/>
      <c r="N382" s="136"/>
      <c r="O382" s="136"/>
      <c r="P382" s="136"/>
      <c r="Q382" s="27"/>
      <c r="R382" s="136"/>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row>
    <row r="383" spans="1:44" ht="15.75" customHeight="1">
      <c r="A383" s="27"/>
      <c r="B383" s="27"/>
      <c r="C383" s="135"/>
      <c r="D383" s="27"/>
      <c r="E383" s="27"/>
      <c r="F383" s="135"/>
      <c r="G383" s="27"/>
      <c r="H383" s="136"/>
      <c r="I383" s="136"/>
      <c r="J383" s="136"/>
      <c r="K383" s="136"/>
      <c r="L383" s="136"/>
      <c r="M383" s="136"/>
      <c r="N383" s="136"/>
      <c r="O383" s="136"/>
      <c r="P383" s="136"/>
      <c r="Q383" s="27"/>
      <c r="R383" s="136"/>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row>
    <row r="384" spans="1:44" ht="15.75" customHeight="1">
      <c r="A384" s="27"/>
      <c r="B384" s="27"/>
      <c r="C384" s="135"/>
      <c r="D384" s="27"/>
      <c r="E384" s="27"/>
      <c r="F384" s="135"/>
      <c r="G384" s="27"/>
      <c r="H384" s="136"/>
      <c r="I384" s="136"/>
      <c r="J384" s="136"/>
      <c r="K384" s="136"/>
      <c r="L384" s="136"/>
      <c r="M384" s="136"/>
      <c r="N384" s="136"/>
      <c r="O384" s="136"/>
      <c r="P384" s="136"/>
      <c r="Q384" s="27"/>
      <c r="R384" s="136"/>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row>
    <row r="385" spans="1:44" ht="15.75" customHeight="1">
      <c r="A385" s="27"/>
      <c r="B385" s="27"/>
      <c r="C385" s="135"/>
      <c r="D385" s="27"/>
      <c r="E385" s="27"/>
      <c r="F385" s="135"/>
      <c r="G385" s="27"/>
      <c r="H385" s="136"/>
      <c r="I385" s="136"/>
      <c r="J385" s="136"/>
      <c r="K385" s="136"/>
      <c r="L385" s="136"/>
      <c r="M385" s="136"/>
      <c r="N385" s="136"/>
      <c r="O385" s="136"/>
      <c r="P385" s="136"/>
      <c r="Q385" s="27"/>
      <c r="R385" s="136"/>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row>
    <row r="386" spans="1:44" ht="15.75" customHeight="1">
      <c r="A386" s="27"/>
      <c r="B386" s="27"/>
      <c r="C386" s="135"/>
      <c r="D386" s="27"/>
      <c r="E386" s="27"/>
      <c r="F386" s="135"/>
      <c r="G386" s="27"/>
      <c r="H386" s="136"/>
      <c r="I386" s="136"/>
      <c r="J386" s="136"/>
      <c r="K386" s="136"/>
      <c r="L386" s="136"/>
      <c r="M386" s="136"/>
      <c r="N386" s="136"/>
      <c r="O386" s="136"/>
      <c r="P386" s="136"/>
      <c r="Q386" s="27"/>
      <c r="R386" s="136"/>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row>
    <row r="387" spans="1:44" ht="15.75" customHeight="1">
      <c r="A387" s="27"/>
      <c r="B387" s="27"/>
      <c r="C387" s="135"/>
      <c r="D387" s="27"/>
      <c r="E387" s="27"/>
      <c r="F387" s="135"/>
      <c r="G387" s="27"/>
      <c r="H387" s="136"/>
      <c r="I387" s="136"/>
      <c r="J387" s="136"/>
      <c r="K387" s="136"/>
      <c r="L387" s="136"/>
      <c r="M387" s="136"/>
      <c r="N387" s="136"/>
      <c r="O387" s="136"/>
      <c r="P387" s="136"/>
      <c r="Q387" s="27"/>
      <c r="R387" s="136"/>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row>
    <row r="388" spans="1:44" ht="15.75" customHeight="1">
      <c r="A388" s="27"/>
      <c r="B388" s="27"/>
      <c r="C388" s="135"/>
      <c r="D388" s="27"/>
      <c r="E388" s="27"/>
      <c r="F388" s="135"/>
      <c r="G388" s="27"/>
      <c r="H388" s="136"/>
      <c r="I388" s="136"/>
      <c r="J388" s="136"/>
      <c r="K388" s="136"/>
      <c r="L388" s="136"/>
      <c r="M388" s="136"/>
      <c r="N388" s="136"/>
      <c r="O388" s="136"/>
      <c r="P388" s="136"/>
      <c r="Q388" s="27"/>
      <c r="R388" s="136"/>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row>
    <row r="389" spans="1:44" ht="15.75" customHeight="1">
      <c r="A389" s="27"/>
      <c r="B389" s="27"/>
      <c r="C389" s="135"/>
      <c r="D389" s="27"/>
      <c r="E389" s="27"/>
      <c r="F389" s="135"/>
      <c r="G389" s="27"/>
      <c r="H389" s="136"/>
      <c r="I389" s="136"/>
      <c r="J389" s="136"/>
      <c r="K389" s="136"/>
      <c r="L389" s="136"/>
      <c r="M389" s="136"/>
      <c r="N389" s="136"/>
      <c r="O389" s="136"/>
      <c r="P389" s="136"/>
      <c r="Q389" s="27"/>
      <c r="R389" s="136"/>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row>
    <row r="390" spans="1:44" ht="15.75" customHeight="1">
      <c r="A390" s="27"/>
      <c r="B390" s="27"/>
      <c r="C390" s="135"/>
      <c r="D390" s="27"/>
      <c r="E390" s="27"/>
      <c r="F390" s="135"/>
      <c r="G390" s="27"/>
      <c r="H390" s="136"/>
      <c r="I390" s="136"/>
      <c r="J390" s="136"/>
      <c r="K390" s="136"/>
      <c r="L390" s="136"/>
      <c r="M390" s="136"/>
      <c r="N390" s="136"/>
      <c r="O390" s="136"/>
      <c r="P390" s="136"/>
      <c r="Q390" s="27"/>
      <c r="R390" s="136"/>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row>
    <row r="391" spans="1:44" ht="15.75" customHeight="1">
      <c r="A391" s="27"/>
      <c r="B391" s="27"/>
      <c r="C391" s="135"/>
      <c r="D391" s="27"/>
      <c r="E391" s="27"/>
      <c r="F391" s="135"/>
      <c r="G391" s="27"/>
      <c r="H391" s="136"/>
      <c r="I391" s="136"/>
      <c r="J391" s="136"/>
      <c r="K391" s="136"/>
      <c r="L391" s="136"/>
      <c r="M391" s="136"/>
      <c r="N391" s="136"/>
      <c r="O391" s="136"/>
      <c r="P391" s="136"/>
      <c r="Q391" s="27"/>
      <c r="R391" s="136"/>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row>
    <row r="392" spans="1:44" ht="15.75" customHeight="1">
      <c r="A392" s="27"/>
      <c r="B392" s="27"/>
      <c r="C392" s="135"/>
      <c r="D392" s="27"/>
      <c r="E392" s="27"/>
      <c r="F392" s="135"/>
      <c r="G392" s="27"/>
      <c r="H392" s="136"/>
      <c r="I392" s="136"/>
      <c r="J392" s="136"/>
      <c r="K392" s="136"/>
      <c r="L392" s="136"/>
      <c r="M392" s="136"/>
      <c r="N392" s="136"/>
      <c r="O392" s="136"/>
      <c r="P392" s="136"/>
      <c r="Q392" s="27"/>
      <c r="R392" s="136"/>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row>
    <row r="393" spans="1:44" ht="15.75" customHeight="1">
      <c r="A393" s="27"/>
      <c r="B393" s="27"/>
      <c r="C393" s="135"/>
      <c r="D393" s="27"/>
      <c r="E393" s="27"/>
      <c r="F393" s="135"/>
      <c r="G393" s="27"/>
      <c r="H393" s="136"/>
      <c r="I393" s="136"/>
      <c r="J393" s="136"/>
      <c r="K393" s="136"/>
      <c r="L393" s="136"/>
      <c r="M393" s="136"/>
      <c r="N393" s="136"/>
      <c r="O393" s="136"/>
      <c r="P393" s="136"/>
      <c r="Q393" s="27"/>
      <c r="R393" s="136"/>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row>
    <row r="394" spans="1:44" ht="15.75" customHeight="1">
      <c r="A394" s="27"/>
      <c r="B394" s="27"/>
      <c r="C394" s="135"/>
      <c r="D394" s="27"/>
      <c r="E394" s="27"/>
      <c r="F394" s="135"/>
      <c r="G394" s="27"/>
      <c r="H394" s="136"/>
      <c r="I394" s="136"/>
      <c r="J394" s="136"/>
      <c r="K394" s="136"/>
      <c r="L394" s="136"/>
      <c r="M394" s="136"/>
      <c r="N394" s="136"/>
      <c r="O394" s="136"/>
      <c r="P394" s="136"/>
      <c r="Q394" s="27"/>
      <c r="R394" s="136"/>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row>
    <row r="395" spans="1:44" ht="15.75" customHeight="1">
      <c r="A395" s="27"/>
      <c r="B395" s="27"/>
      <c r="C395" s="135"/>
      <c r="D395" s="27"/>
      <c r="E395" s="27"/>
      <c r="F395" s="135"/>
      <c r="G395" s="27"/>
      <c r="H395" s="136"/>
      <c r="I395" s="136"/>
      <c r="J395" s="136"/>
      <c r="K395" s="136"/>
      <c r="L395" s="136"/>
      <c r="M395" s="136"/>
      <c r="N395" s="136"/>
      <c r="O395" s="136"/>
      <c r="P395" s="136"/>
      <c r="Q395" s="27"/>
      <c r="R395" s="136"/>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row>
    <row r="396" spans="1:44" ht="15.75" customHeight="1">
      <c r="A396" s="27"/>
      <c r="B396" s="27"/>
      <c r="C396" s="135"/>
      <c r="D396" s="27"/>
      <c r="E396" s="27"/>
      <c r="F396" s="135"/>
      <c r="G396" s="27"/>
      <c r="H396" s="136"/>
      <c r="I396" s="136"/>
      <c r="J396" s="136"/>
      <c r="K396" s="136"/>
      <c r="L396" s="136"/>
      <c r="M396" s="136"/>
      <c r="N396" s="136"/>
      <c r="O396" s="136"/>
      <c r="P396" s="136"/>
      <c r="Q396" s="27"/>
      <c r="R396" s="136"/>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row>
    <row r="397" spans="1:44" ht="15.75" customHeight="1">
      <c r="A397" s="27"/>
      <c r="B397" s="27"/>
      <c r="C397" s="135"/>
      <c r="D397" s="27"/>
      <c r="E397" s="27"/>
      <c r="F397" s="135"/>
      <c r="G397" s="27"/>
      <c r="H397" s="136"/>
      <c r="I397" s="136"/>
      <c r="J397" s="136"/>
      <c r="K397" s="136"/>
      <c r="L397" s="136"/>
      <c r="M397" s="136"/>
      <c r="N397" s="136"/>
      <c r="O397" s="136"/>
      <c r="P397" s="136"/>
      <c r="Q397" s="27"/>
      <c r="R397" s="136"/>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row>
    <row r="398" spans="1:44" ht="15.75" customHeight="1">
      <c r="A398" s="27"/>
      <c r="B398" s="27"/>
      <c r="C398" s="135"/>
      <c r="D398" s="27"/>
      <c r="E398" s="27"/>
      <c r="F398" s="135"/>
      <c r="G398" s="27"/>
      <c r="H398" s="136"/>
      <c r="I398" s="136"/>
      <c r="J398" s="136"/>
      <c r="K398" s="136"/>
      <c r="L398" s="136"/>
      <c r="M398" s="136"/>
      <c r="N398" s="136"/>
      <c r="O398" s="136"/>
      <c r="P398" s="136"/>
      <c r="Q398" s="27"/>
      <c r="R398" s="136"/>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row>
    <row r="399" spans="1:44" ht="15.75" customHeight="1">
      <c r="A399" s="27"/>
      <c r="B399" s="27"/>
      <c r="C399" s="135"/>
      <c r="D399" s="27"/>
      <c r="E399" s="27"/>
      <c r="F399" s="135"/>
      <c r="G399" s="27"/>
      <c r="H399" s="136"/>
      <c r="I399" s="136"/>
      <c r="J399" s="136"/>
      <c r="K399" s="136"/>
      <c r="L399" s="136"/>
      <c r="M399" s="136"/>
      <c r="N399" s="136"/>
      <c r="O399" s="136"/>
      <c r="P399" s="136"/>
      <c r="Q399" s="27"/>
      <c r="R399" s="136"/>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row>
    <row r="400" spans="1:44" ht="15.75" customHeight="1">
      <c r="A400" s="27"/>
      <c r="B400" s="27"/>
      <c r="C400" s="135"/>
      <c r="D400" s="27"/>
      <c r="E400" s="27"/>
      <c r="F400" s="135"/>
      <c r="G400" s="27"/>
      <c r="H400" s="136"/>
      <c r="I400" s="136"/>
      <c r="J400" s="136"/>
      <c r="K400" s="136"/>
      <c r="L400" s="136"/>
      <c r="M400" s="136"/>
      <c r="N400" s="136"/>
      <c r="O400" s="136"/>
      <c r="P400" s="136"/>
      <c r="Q400" s="27"/>
      <c r="R400" s="136"/>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row>
    <row r="401" spans="1:44" ht="15.75" customHeight="1">
      <c r="A401" s="27"/>
      <c r="B401" s="27"/>
      <c r="C401" s="135"/>
      <c r="D401" s="27"/>
      <c r="E401" s="27"/>
      <c r="F401" s="135"/>
      <c r="G401" s="27"/>
      <c r="H401" s="136"/>
      <c r="I401" s="136"/>
      <c r="J401" s="136"/>
      <c r="K401" s="136"/>
      <c r="L401" s="136"/>
      <c r="M401" s="136"/>
      <c r="N401" s="136"/>
      <c r="O401" s="136"/>
      <c r="P401" s="136"/>
      <c r="Q401" s="27"/>
      <c r="R401" s="136"/>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row>
    <row r="402" spans="1:44" ht="15.75" customHeight="1">
      <c r="A402" s="27"/>
      <c r="B402" s="27"/>
      <c r="C402" s="135"/>
      <c r="D402" s="27"/>
      <c r="E402" s="27"/>
      <c r="F402" s="135"/>
      <c r="G402" s="27"/>
      <c r="H402" s="136"/>
      <c r="I402" s="136"/>
      <c r="J402" s="136"/>
      <c r="K402" s="136"/>
      <c r="L402" s="136"/>
      <c r="M402" s="136"/>
      <c r="N402" s="136"/>
      <c r="O402" s="136"/>
      <c r="P402" s="136"/>
      <c r="Q402" s="27"/>
      <c r="R402" s="136"/>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row>
    <row r="403" spans="1:44" ht="15.75" customHeight="1">
      <c r="A403" s="27"/>
      <c r="B403" s="27"/>
      <c r="C403" s="135"/>
      <c r="D403" s="27"/>
      <c r="E403" s="27"/>
      <c r="F403" s="135"/>
      <c r="G403" s="27"/>
      <c r="H403" s="136"/>
      <c r="I403" s="136"/>
      <c r="J403" s="136"/>
      <c r="K403" s="136"/>
      <c r="L403" s="136"/>
      <c r="M403" s="136"/>
      <c r="N403" s="136"/>
      <c r="O403" s="136"/>
      <c r="P403" s="136"/>
      <c r="Q403" s="27"/>
      <c r="R403" s="136"/>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row>
    <row r="404" spans="1:44" ht="15.75" customHeight="1">
      <c r="A404" s="27"/>
      <c r="B404" s="27"/>
      <c r="C404" s="135"/>
      <c r="D404" s="27"/>
      <c r="E404" s="27"/>
      <c r="F404" s="135"/>
      <c r="G404" s="27"/>
      <c r="H404" s="136"/>
      <c r="I404" s="136"/>
      <c r="J404" s="136"/>
      <c r="K404" s="136"/>
      <c r="L404" s="136"/>
      <c r="M404" s="136"/>
      <c r="N404" s="136"/>
      <c r="O404" s="136"/>
      <c r="P404" s="136"/>
      <c r="Q404" s="27"/>
      <c r="R404" s="136"/>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row>
    <row r="405" spans="1:44" ht="15.75" customHeight="1">
      <c r="A405" s="27"/>
      <c r="B405" s="27"/>
      <c r="C405" s="135"/>
      <c r="D405" s="27"/>
      <c r="E405" s="27"/>
      <c r="F405" s="135"/>
      <c r="G405" s="27"/>
      <c r="H405" s="136"/>
      <c r="I405" s="136"/>
      <c r="J405" s="136"/>
      <c r="K405" s="136"/>
      <c r="L405" s="136"/>
      <c r="M405" s="136"/>
      <c r="N405" s="136"/>
      <c r="O405" s="136"/>
      <c r="P405" s="136"/>
      <c r="Q405" s="27"/>
      <c r="R405" s="136"/>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row>
    <row r="406" spans="1:44" ht="15.75" customHeight="1">
      <c r="A406" s="27"/>
      <c r="B406" s="27"/>
      <c r="C406" s="135"/>
      <c r="D406" s="27"/>
      <c r="E406" s="27"/>
      <c r="F406" s="135"/>
      <c r="G406" s="27"/>
      <c r="H406" s="136"/>
      <c r="I406" s="136"/>
      <c r="J406" s="136"/>
      <c r="K406" s="136"/>
      <c r="L406" s="136"/>
      <c r="M406" s="136"/>
      <c r="N406" s="136"/>
      <c r="O406" s="136"/>
      <c r="P406" s="136"/>
      <c r="Q406" s="27"/>
      <c r="R406" s="136"/>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row>
    <row r="407" spans="1:44" ht="15.75" customHeight="1">
      <c r="A407" s="27"/>
      <c r="B407" s="27"/>
      <c r="C407" s="135"/>
      <c r="D407" s="27"/>
      <c r="E407" s="27"/>
      <c r="F407" s="135"/>
      <c r="G407" s="27"/>
      <c r="H407" s="136"/>
      <c r="I407" s="136"/>
      <c r="J407" s="136"/>
      <c r="K407" s="136"/>
      <c r="L407" s="136"/>
      <c r="M407" s="136"/>
      <c r="N407" s="136"/>
      <c r="O407" s="136"/>
      <c r="P407" s="136"/>
      <c r="Q407" s="27"/>
      <c r="R407" s="136"/>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row>
    <row r="408" spans="1:44" ht="15.75" customHeight="1">
      <c r="A408" s="27"/>
      <c r="B408" s="27"/>
      <c r="C408" s="135"/>
      <c r="D408" s="27"/>
      <c r="E408" s="27"/>
      <c r="F408" s="135"/>
      <c r="G408" s="27"/>
      <c r="H408" s="136"/>
      <c r="I408" s="136"/>
      <c r="J408" s="136"/>
      <c r="K408" s="136"/>
      <c r="L408" s="136"/>
      <c r="M408" s="136"/>
      <c r="N408" s="136"/>
      <c r="O408" s="136"/>
      <c r="P408" s="136"/>
      <c r="Q408" s="27"/>
      <c r="R408" s="136"/>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row>
    <row r="409" spans="1:44" ht="15.75" customHeight="1">
      <c r="A409" s="27"/>
      <c r="B409" s="27"/>
      <c r="C409" s="135"/>
      <c r="D409" s="27"/>
      <c r="E409" s="27"/>
      <c r="F409" s="135"/>
      <c r="G409" s="27"/>
      <c r="H409" s="136"/>
      <c r="I409" s="136"/>
      <c r="J409" s="136"/>
      <c r="K409" s="136"/>
      <c r="L409" s="136"/>
      <c r="M409" s="136"/>
      <c r="N409" s="136"/>
      <c r="O409" s="136"/>
      <c r="P409" s="136"/>
      <c r="Q409" s="27"/>
      <c r="R409" s="136"/>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row>
    <row r="410" spans="1:44" ht="15.75" customHeight="1">
      <c r="A410" s="27"/>
      <c r="B410" s="27"/>
      <c r="C410" s="135"/>
      <c r="D410" s="27"/>
      <c r="E410" s="27"/>
      <c r="F410" s="135"/>
      <c r="G410" s="27"/>
      <c r="H410" s="136"/>
      <c r="I410" s="136"/>
      <c r="J410" s="136"/>
      <c r="K410" s="136"/>
      <c r="L410" s="136"/>
      <c r="M410" s="136"/>
      <c r="N410" s="136"/>
      <c r="O410" s="136"/>
      <c r="P410" s="136"/>
      <c r="Q410" s="27"/>
      <c r="R410" s="136"/>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row>
    <row r="411" spans="1:44" ht="15.75" customHeight="1">
      <c r="A411" s="27"/>
      <c r="B411" s="27"/>
      <c r="C411" s="135"/>
      <c r="D411" s="27"/>
      <c r="E411" s="27"/>
      <c r="F411" s="135"/>
      <c r="G411" s="27"/>
      <c r="H411" s="136"/>
      <c r="I411" s="136"/>
      <c r="J411" s="136"/>
      <c r="K411" s="136"/>
      <c r="L411" s="136"/>
      <c r="M411" s="136"/>
      <c r="N411" s="136"/>
      <c r="O411" s="136"/>
      <c r="P411" s="136"/>
      <c r="Q411" s="27"/>
      <c r="R411" s="136"/>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row>
    <row r="412" spans="1:44" ht="15.75" customHeight="1">
      <c r="A412" s="27"/>
      <c r="B412" s="27"/>
      <c r="C412" s="135"/>
      <c r="D412" s="27"/>
      <c r="E412" s="27"/>
      <c r="F412" s="135"/>
      <c r="G412" s="27"/>
      <c r="H412" s="136"/>
      <c r="I412" s="136"/>
      <c r="J412" s="136"/>
      <c r="K412" s="136"/>
      <c r="L412" s="136"/>
      <c r="M412" s="136"/>
      <c r="N412" s="136"/>
      <c r="O412" s="136"/>
      <c r="P412" s="136"/>
      <c r="Q412" s="27"/>
      <c r="R412" s="136"/>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row>
    <row r="413" spans="1:44" ht="15.75" customHeight="1">
      <c r="A413" s="27"/>
      <c r="B413" s="27"/>
      <c r="C413" s="135"/>
      <c r="D413" s="27"/>
      <c r="E413" s="27"/>
      <c r="F413" s="135"/>
      <c r="G413" s="27"/>
      <c r="H413" s="136"/>
      <c r="I413" s="136"/>
      <c r="J413" s="136"/>
      <c r="K413" s="136"/>
      <c r="L413" s="136"/>
      <c r="M413" s="136"/>
      <c r="N413" s="136"/>
      <c r="O413" s="136"/>
      <c r="P413" s="136"/>
      <c r="Q413" s="27"/>
      <c r="R413" s="136"/>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row>
    <row r="414" spans="1:44" ht="15.75" customHeight="1">
      <c r="A414" s="27"/>
      <c r="B414" s="27"/>
      <c r="C414" s="135"/>
      <c r="D414" s="27"/>
      <c r="E414" s="27"/>
      <c r="F414" s="135"/>
      <c r="G414" s="27"/>
      <c r="H414" s="136"/>
      <c r="I414" s="136"/>
      <c r="J414" s="136"/>
      <c r="K414" s="136"/>
      <c r="L414" s="136"/>
      <c r="M414" s="136"/>
      <c r="N414" s="136"/>
      <c r="O414" s="136"/>
      <c r="P414" s="136"/>
      <c r="Q414" s="27"/>
      <c r="R414" s="136"/>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row>
    <row r="415" spans="1:44" ht="15.75" customHeight="1">
      <c r="A415" s="27"/>
      <c r="B415" s="27"/>
      <c r="C415" s="135"/>
      <c r="D415" s="27"/>
      <c r="E415" s="27"/>
      <c r="F415" s="135"/>
      <c r="G415" s="27"/>
      <c r="H415" s="136"/>
      <c r="I415" s="136"/>
      <c r="J415" s="136"/>
      <c r="K415" s="136"/>
      <c r="L415" s="136"/>
      <c r="M415" s="136"/>
      <c r="N415" s="136"/>
      <c r="O415" s="136"/>
      <c r="P415" s="136"/>
      <c r="Q415" s="27"/>
      <c r="R415" s="136"/>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row>
    <row r="416" spans="1:44" ht="15.75" customHeight="1">
      <c r="A416" s="27"/>
      <c r="B416" s="27"/>
      <c r="C416" s="135"/>
      <c r="D416" s="27"/>
      <c r="E416" s="27"/>
      <c r="F416" s="135"/>
      <c r="G416" s="27"/>
      <c r="H416" s="136"/>
      <c r="I416" s="136"/>
      <c r="J416" s="136"/>
      <c r="K416" s="136"/>
      <c r="L416" s="136"/>
      <c r="M416" s="136"/>
      <c r="N416" s="136"/>
      <c r="O416" s="136"/>
      <c r="P416" s="136"/>
      <c r="Q416" s="27"/>
      <c r="R416" s="136"/>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row>
    <row r="417" spans="1:44" ht="15.75" customHeight="1">
      <c r="A417" s="27"/>
      <c r="B417" s="27"/>
      <c r="C417" s="135"/>
      <c r="D417" s="27"/>
      <c r="E417" s="27"/>
      <c r="F417" s="135"/>
      <c r="G417" s="27"/>
      <c r="H417" s="136"/>
      <c r="I417" s="136"/>
      <c r="J417" s="136"/>
      <c r="K417" s="136"/>
      <c r="L417" s="136"/>
      <c r="M417" s="136"/>
      <c r="N417" s="136"/>
      <c r="O417" s="136"/>
      <c r="P417" s="136"/>
      <c r="Q417" s="27"/>
      <c r="R417" s="136"/>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row>
    <row r="418" spans="1:44" ht="15.75" customHeight="1">
      <c r="A418" s="27"/>
      <c r="B418" s="27"/>
      <c r="C418" s="135"/>
      <c r="D418" s="27"/>
      <c r="E418" s="27"/>
      <c r="F418" s="135"/>
      <c r="G418" s="27"/>
      <c r="H418" s="136"/>
      <c r="I418" s="136"/>
      <c r="J418" s="136"/>
      <c r="K418" s="136"/>
      <c r="L418" s="136"/>
      <c r="M418" s="136"/>
      <c r="N418" s="136"/>
      <c r="O418" s="136"/>
      <c r="P418" s="136"/>
      <c r="Q418" s="27"/>
      <c r="R418" s="136"/>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row>
    <row r="419" spans="1:44" ht="15.75" customHeight="1">
      <c r="A419" s="27"/>
      <c r="B419" s="27"/>
      <c r="C419" s="135"/>
      <c r="D419" s="27"/>
      <c r="E419" s="27"/>
      <c r="F419" s="135"/>
      <c r="G419" s="27"/>
      <c r="H419" s="136"/>
      <c r="I419" s="136"/>
      <c r="J419" s="136"/>
      <c r="K419" s="136"/>
      <c r="L419" s="136"/>
      <c r="M419" s="136"/>
      <c r="N419" s="136"/>
      <c r="O419" s="136"/>
      <c r="P419" s="136"/>
      <c r="Q419" s="27"/>
      <c r="R419" s="136"/>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row>
    <row r="420" spans="1:44" ht="15.75" customHeight="1">
      <c r="A420" s="27"/>
      <c r="B420" s="27"/>
      <c r="C420" s="135"/>
      <c r="D420" s="27"/>
      <c r="E420" s="27"/>
      <c r="F420" s="135"/>
      <c r="G420" s="27"/>
      <c r="H420" s="136"/>
      <c r="I420" s="136"/>
      <c r="J420" s="136"/>
      <c r="K420" s="136"/>
      <c r="L420" s="136"/>
      <c r="M420" s="136"/>
      <c r="N420" s="136"/>
      <c r="O420" s="136"/>
      <c r="P420" s="136"/>
      <c r="Q420" s="27"/>
      <c r="R420" s="136"/>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row>
    <row r="421" spans="1:44" ht="15.75" customHeight="1">
      <c r="A421" s="27"/>
      <c r="B421" s="27"/>
      <c r="C421" s="135"/>
      <c r="D421" s="27"/>
      <c r="E421" s="27"/>
      <c r="F421" s="135"/>
      <c r="G421" s="27"/>
      <c r="H421" s="136"/>
      <c r="I421" s="136"/>
      <c r="J421" s="136"/>
      <c r="K421" s="136"/>
      <c r="L421" s="136"/>
      <c r="M421" s="136"/>
      <c r="N421" s="136"/>
      <c r="O421" s="136"/>
      <c r="P421" s="136"/>
      <c r="Q421" s="27"/>
      <c r="R421" s="136"/>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row>
    <row r="422" spans="1:44" ht="15.75" customHeight="1">
      <c r="A422" s="27"/>
      <c r="B422" s="27"/>
      <c r="C422" s="135"/>
      <c r="D422" s="27"/>
      <c r="E422" s="27"/>
      <c r="F422" s="135"/>
      <c r="G422" s="27"/>
      <c r="H422" s="136"/>
      <c r="I422" s="136"/>
      <c r="J422" s="136"/>
      <c r="K422" s="136"/>
      <c r="L422" s="136"/>
      <c r="M422" s="136"/>
      <c r="N422" s="136"/>
      <c r="O422" s="136"/>
      <c r="P422" s="136"/>
      <c r="Q422" s="27"/>
      <c r="R422" s="136"/>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row>
    <row r="423" spans="1:44" ht="15.75" customHeight="1">
      <c r="A423" s="27"/>
      <c r="B423" s="27"/>
      <c r="C423" s="135"/>
      <c r="D423" s="27"/>
      <c r="E423" s="27"/>
      <c r="F423" s="135"/>
      <c r="G423" s="27"/>
      <c r="H423" s="136"/>
      <c r="I423" s="136"/>
      <c r="J423" s="136"/>
      <c r="K423" s="136"/>
      <c r="L423" s="136"/>
      <c r="M423" s="136"/>
      <c r="N423" s="136"/>
      <c r="O423" s="136"/>
      <c r="P423" s="136"/>
      <c r="Q423" s="27"/>
      <c r="R423" s="136"/>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row>
    <row r="424" spans="1:44" ht="15.75" customHeight="1">
      <c r="A424" s="27"/>
      <c r="B424" s="27"/>
      <c r="C424" s="135"/>
      <c r="D424" s="27"/>
      <c r="E424" s="27"/>
      <c r="F424" s="135"/>
      <c r="G424" s="27"/>
      <c r="H424" s="136"/>
      <c r="I424" s="136"/>
      <c r="J424" s="136"/>
      <c r="K424" s="136"/>
      <c r="L424" s="136"/>
      <c r="M424" s="136"/>
      <c r="N424" s="136"/>
      <c r="O424" s="136"/>
      <c r="P424" s="136"/>
      <c r="Q424" s="27"/>
      <c r="R424" s="136"/>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row>
    <row r="425" spans="1:44" ht="15.75" customHeight="1">
      <c r="A425" s="27"/>
      <c r="B425" s="27"/>
      <c r="C425" s="135"/>
      <c r="D425" s="27"/>
      <c r="E425" s="27"/>
      <c r="F425" s="135"/>
      <c r="G425" s="27"/>
      <c r="H425" s="136"/>
      <c r="I425" s="136"/>
      <c r="J425" s="136"/>
      <c r="K425" s="136"/>
      <c r="L425" s="136"/>
      <c r="M425" s="136"/>
      <c r="N425" s="136"/>
      <c r="O425" s="136"/>
      <c r="P425" s="136"/>
      <c r="Q425" s="27"/>
      <c r="R425" s="136"/>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row>
    <row r="426" spans="1:44" ht="15.75" customHeight="1">
      <c r="A426" s="27"/>
      <c r="B426" s="27"/>
      <c r="C426" s="135"/>
      <c r="D426" s="27"/>
      <c r="E426" s="27"/>
      <c r="F426" s="135"/>
      <c r="G426" s="27"/>
      <c r="H426" s="136"/>
      <c r="I426" s="136"/>
      <c r="J426" s="136"/>
      <c r="K426" s="136"/>
      <c r="L426" s="136"/>
      <c r="M426" s="136"/>
      <c r="N426" s="136"/>
      <c r="O426" s="136"/>
      <c r="P426" s="136"/>
      <c r="Q426" s="27"/>
      <c r="R426" s="136"/>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row>
    <row r="427" spans="1:44" ht="15.75" customHeight="1">
      <c r="A427" s="27"/>
      <c r="B427" s="27"/>
      <c r="C427" s="135"/>
      <c r="D427" s="27"/>
      <c r="E427" s="27"/>
      <c r="F427" s="135"/>
      <c r="G427" s="27"/>
      <c r="H427" s="136"/>
      <c r="I427" s="136"/>
      <c r="J427" s="136"/>
      <c r="K427" s="136"/>
      <c r="L427" s="136"/>
      <c r="M427" s="136"/>
      <c r="N427" s="136"/>
      <c r="O427" s="136"/>
      <c r="P427" s="136"/>
      <c r="Q427" s="27"/>
      <c r="R427" s="136"/>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row>
    <row r="428" spans="1:44" ht="15.75" customHeight="1">
      <c r="A428" s="27"/>
      <c r="B428" s="27"/>
      <c r="C428" s="135"/>
      <c r="D428" s="27"/>
      <c r="E428" s="27"/>
      <c r="F428" s="135"/>
      <c r="G428" s="27"/>
      <c r="H428" s="136"/>
      <c r="I428" s="136"/>
      <c r="J428" s="136"/>
      <c r="K428" s="136"/>
      <c r="L428" s="136"/>
      <c r="M428" s="136"/>
      <c r="N428" s="136"/>
      <c r="O428" s="136"/>
      <c r="P428" s="136"/>
      <c r="Q428" s="27"/>
      <c r="R428" s="136"/>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row>
    <row r="429" spans="1:44" ht="15.75" customHeight="1">
      <c r="A429" s="27"/>
      <c r="B429" s="27"/>
      <c r="C429" s="135"/>
      <c r="D429" s="27"/>
      <c r="E429" s="27"/>
      <c r="F429" s="135"/>
      <c r="G429" s="27"/>
      <c r="H429" s="136"/>
      <c r="I429" s="136"/>
      <c r="J429" s="136"/>
      <c r="K429" s="136"/>
      <c r="L429" s="136"/>
      <c r="M429" s="136"/>
      <c r="N429" s="136"/>
      <c r="O429" s="136"/>
      <c r="P429" s="136"/>
      <c r="Q429" s="27"/>
      <c r="R429" s="136"/>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row>
    <row r="430" spans="1:44" ht="15.75" customHeight="1">
      <c r="A430" s="27"/>
      <c r="B430" s="27"/>
      <c r="C430" s="135"/>
      <c r="D430" s="27"/>
      <c r="E430" s="27"/>
      <c r="F430" s="135"/>
      <c r="G430" s="27"/>
      <c r="H430" s="136"/>
      <c r="I430" s="136"/>
      <c r="J430" s="136"/>
      <c r="K430" s="136"/>
      <c r="L430" s="136"/>
      <c r="M430" s="136"/>
      <c r="N430" s="136"/>
      <c r="O430" s="136"/>
      <c r="P430" s="136"/>
      <c r="Q430" s="27"/>
      <c r="R430" s="136"/>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row>
    <row r="431" spans="1:44" ht="15.75" customHeight="1">
      <c r="A431" s="27"/>
      <c r="B431" s="27"/>
      <c r="C431" s="135"/>
      <c r="D431" s="27"/>
      <c r="E431" s="27"/>
      <c r="F431" s="135"/>
      <c r="G431" s="27"/>
      <c r="H431" s="136"/>
      <c r="I431" s="136"/>
      <c r="J431" s="136"/>
      <c r="K431" s="136"/>
      <c r="L431" s="136"/>
      <c r="M431" s="136"/>
      <c r="N431" s="136"/>
      <c r="O431" s="136"/>
      <c r="P431" s="136"/>
      <c r="Q431" s="27"/>
      <c r="R431" s="136"/>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row>
    <row r="432" spans="1:44" ht="15.75" customHeight="1">
      <c r="A432" s="27"/>
      <c r="B432" s="27"/>
      <c r="C432" s="135"/>
      <c r="D432" s="27"/>
      <c r="E432" s="27"/>
      <c r="F432" s="135"/>
      <c r="G432" s="27"/>
      <c r="H432" s="136"/>
      <c r="I432" s="136"/>
      <c r="J432" s="136"/>
      <c r="K432" s="136"/>
      <c r="L432" s="136"/>
      <c r="M432" s="136"/>
      <c r="N432" s="136"/>
      <c r="O432" s="136"/>
      <c r="P432" s="136"/>
      <c r="Q432" s="27"/>
      <c r="R432" s="136"/>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row>
    <row r="433" spans="1:44" ht="15.75" customHeight="1">
      <c r="A433" s="27"/>
      <c r="B433" s="27"/>
      <c r="C433" s="135"/>
      <c r="D433" s="27"/>
      <c r="E433" s="27"/>
      <c r="F433" s="135"/>
      <c r="G433" s="27"/>
      <c r="H433" s="136"/>
      <c r="I433" s="136"/>
      <c r="J433" s="136"/>
      <c r="K433" s="136"/>
      <c r="L433" s="136"/>
      <c r="M433" s="136"/>
      <c r="N433" s="136"/>
      <c r="O433" s="136"/>
      <c r="P433" s="136"/>
      <c r="Q433" s="27"/>
      <c r="R433" s="136"/>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row>
    <row r="434" spans="1:44" ht="15.75" customHeight="1">
      <c r="A434" s="27"/>
      <c r="B434" s="27"/>
      <c r="C434" s="135"/>
      <c r="D434" s="27"/>
      <c r="E434" s="27"/>
      <c r="F434" s="135"/>
      <c r="G434" s="27"/>
      <c r="H434" s="136"/>
      <c r="I434" s="136"/>
      <c r="J434" s="136"/>
      <c r="K434" s="136"/>
      <c r="L434" s="136"/>
      <c r="M434" s="136"/>
      <c r="N434" s="136"/>
      <c r="O434" s="136"/>
      <c r="P434" s="136"/>
      <c r="Q434" s="27"/>
      <c r="R434" s="136"/>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row>
    <row r="435" spans="1:44" ht="15.75" customHeight="1">
      <c r="A435" s="27"/>
      <c r="B435" s="27"/>
      <c r="C435" s="135"/>
      <c r="D435" s="27"/>
      <c r="E435" s="27"/>
      <c r="F435" s="135"/>
      <c r="G435" s="27"/>
      <c r="H435" s="136"/>
      <c r="I435" s="136"/>
      <c r="J435" s="136"/>
      <c r="K435" s="136"/>
      <c r="L435" s="136"/>
      <c r="M435" s="136"/>
      <c r="N435" s="136"/>
      <c r="O435" s="136"/>
      <c r="P435" s="136"/>
      <c r="Q435" s="27"/>
      <c r="R435" s="136"/>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row>
    <row r="436" spans="1:44" ht="15.75" customHeight="1">
      <c r="A436" s="27"/>
      <c r="B436" s="27"/>
      <c r="C436" s="135"/>
      <c r="D436" s="27"/>
      <c r="E436" s="27"/>
      <c r="F436" s="135"/>
      <c r="G436" s="27"/>
      <c r="H436" s="136"/>
      <c r="I436" s="136"/>
      <c r="J436" s="136"/>
      <c r="K436" s="136"/>
      <c r="L436" s="136"/>
      <c r="M436" s="136"/>
      <c r="N436" s="136"/>
      <c r="O436" s="136"/>
      <c r="P436" s="136"/>
      <c r="Q436" s="27"/>
      <c r="R436" s="136"/>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row>
    <row r="437" spans="1:44" ht="15.75" customHeight="1">
      <c r="A437" s="27"/>
      <c r="B437" s="27"/>
      <c r="C437" s="135"/>
      <c r="D437" s="27"/>
      <c r="E437" s="27"/>
      <c r="F437" s="135"/>
      <c r="G437" s="27"/>
      <c r="H437" s="136"/>
      <c r="I437" s="136"/>
      <c r="J437" s="136"/>
      <c r="K437" s="136"/>
      <c r="L437" s="136"/>
      <c r="M437" s="136"/>
      <c r="N437" s="136"/>
      <c r="O437" s="136"/>
      <c r="P437" s="136"/>
      <c r="Q437" s="27"/>
      <c r="R437" s="136"/>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row>
    <row r="438" spans="1:44" ht="15.75" customHeight="1">
      <c r="A438" s="27"/>
      <c r="B438" s="27"/>
      <c r="C438" s="135"/>
      <c r="D438" s="27"/>
      <c r="E438" s="27"/>
      <c r="F438" s="135"/>
      <c r="G438" s="27"/>
      <c r="H438" s="136"/>
      <c r="I438" s="136"/>
      <c r="J438" s="136"/>
      <c r="K438" s="136"/>
      <c r="L438" s="136"/>
      <c r="M438" s="136"/>
      <c r="N438" s="136"/>
      <c r="O438" s="136"/>
      <c r="P438" s="136"/>
      <c r="Q438" s="27"/>
      <c r="R438" s="136"/>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row>
    <row r="439" spans="1:44" ht="15.75" customHeight="1">
      <c r="A439" s="27"/>
      <c r="B439" s="27"/>
      <c r="C439" s="135"/>
      <c r="D439" s="27"/>
      <c r="E439" s="27"/>
      <c r="F439" s="135"/>
      <c r="G439" s="27"/>
      <c r="H439" s="136"/>
      <c r="I439" s="136"/>
      <c r="J439" s="136"/>
      <c r="K439" s="136"/>
      <c r="L439" s="136"/>
      <c r="M439" s="136"/>
      <c r="N439" s="136"/>
      <c r="O439" s="136"/>
      <c r="P439" s="136"/>
      <c r="Q439" s="27"/>
      <c r="R439" s="136"/>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row>
    <row r="440" spans="1:44" ht="15.75" customHeight="1">
      <c r="A440" s="27"/>
      <c r="B440" s="27"/>
      <c r="C440" s="135"/>
      <c r="D440" s="27"/>
      <c r="E440" s="27"/>
      <c r="F440" s="135"/>
      <c r="G440" s="27"/>
      <c r="H440" s="136"/>
      <c r="I440" s="136"/>
      <c r="J440" s="136"/>
      <c r="K440" s="136"/>
      <c r="L440" s="136"/>
      <c r="M440" s="136"/>
      <c r="N440" s="136"/>
      <c r="O440" s="136"/>
      <c r="P440" s="136"/>
      <c r="Q440" s="27"/>
      <c r="R440" s="136"/>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row>
    <row r="441" spans="1:44" ht="15.75" customHeight="1">
      <c r="A441" s="27"/>
      <c r="B441" s="27"/>
      <c r="C441" s="135"/>
      <c r="D441" s="27"/>
      <c r="E441" s="27"/>
      <c r="F441" s="135"/>
      <c r="G441" s="27"/>
      <c r="H441" s="136"/>
      <c r="I441" s="136"/>
      <c r="J441" s="136"/>
      <c r="K441" s="136"/>
      <c r="L441" s="136"/>
      <c r="M441" s="136"/>
      <c r="N441" s="136"/>
      <c r="O441" s="136"/>
      <c r="P441" s="136"/>
      <c r="Q441" s="27"/>
      <c r="R441" s="136"/>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row>
    <row r="442" spans="1:44" ht="15.75" customHeight="1">
      <c r="A442" s="27"/>
      <c r="B442" s="27"/>
      <c r="C442" s="135"/>
      <c r="D442" s="27"/>
      <c r="E442" s="27"/>
      <c r="F442" s="135"/>
      <c r="G442" s="27"/>
      <c r="H442" s="136"/>
      <c r="I442" s="136"/>
      <c r="J442" s="136"/>
      <c r="K442" s="136"/>
      <c r="L442" s="136"/>
      <c r="M442" s="136"/>
      <c r="N442" s="136"/>
      <c r="O442" s="136"/>
      <c r="P442" s="136"/>
      <c r="Q442" s="27"/>
      <c r="R442" s="136"/>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row>
    <row r="443" spans="1:44" ht="15.75" customHeight="1">
      <c r="A443" s="27"/>
      <c r="B443" s="27"/>
      <c r="C443" s="135"/>
      <c r="D443" s="27"/>
      <c r="E443" s="27"/>
      <c r="F443" s="135"/>
      <c r="G443" s="27"/>
      <c r="H443" s="136"/>
      <c r="I443" s="136"/>
      <c r="J443" s="136"/>
      <c r="K443" s="136"/>
      <c r="L443" s="136"/>
      <c r="M443" s="136"/>
      <c r="N443" s="136"/>
      <c r="O443" s="136"/>
      <c r="P443" s="136"/>
      <c r="Q443" s="27"/>
      <c r="R443" s="136"/>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row>
    <row r="444" spans="1:44" ht="15.75" customHeight="1">
      <c r="A444" s="27"/>
      <c r="B444" s="27"/>
      <c r="C444" s="135"/>
      <c r="D444" s="27"/>
      <c r="E444" s="27"/>
      <c r="F444" s="135"/>
      <c r="G444" s="27"/>
      <c r="H444" s="136"/>
      <c r="I444" s="136"/>
      <c r="J444" s="136"/>
      <c r="K444" s="136"/>
      <c r="L444" s="136"/>
      <c r="M444" s="136"/>
      <c r="N444" s="136"/>
      <c r="O444" s="136"/>
      <c r="P444" s="136"/>
      <c r="Q444" s="27"/>
      <c r="R444" s="136"/>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row>
    <row r="445" spans="1:44" ht="15.75" customHeight="1">
      <c r="A445" s="27"/>
      <c r="B445" s="27"/>
      <c r="C445" s="135"/>
      <c r="D445" s="27"/>
      <c r="E445" s="27"/>
      <c r="F445" s="135"/>
      <c r="G445" s="27"/>
      <c r="H445" s="136"/>
      <c r="I445" s="136"/>
      <c r="J445" s="136"/>
      <c r="K445" s="136"/>
      <c r="L445" s="136"/>
      <c r="M445" s="136"/>
      <c r="N445" s="136"/>
      <c r="O445" s="136"/>
      <c r="P445" s="136"/>
      <c r="Q445" s="27"/>
      <c r="R445" s="136"/>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row>
    <row r="446" spans="1:44" ht="15.75" customHeight="1">
      <c r="A446" s="27"/>
      <c r="B446" s="27"/>
      <c r="C446" s="135"/>
      <c r="D446" s="27"/>
      <c r="E446" s="27"/>
      <c r="F446" s="135"/>
      <c r="G446" s="27"/>
      <c r="H446" s="136"/>
      <c r="I446" s="136"/>
      <c r="J446" s="136"/>
      <c r="K446" s="136"/>
      <c r="L446" s="136"/>
      <c r="M446" s="136"/>
      <c r="N446" s="136"/>
      <c r="O446" s="136"/>
      <c r="P446" s="136"/>
      <c r="Q446" s="27"/>
      <c r="R446" s="136"/>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row>
    <row r="447" spans="1:44" ht="15.75" customHeight="1">
      <c r="A447" s="27"/>
      <c r="B447" s="27"/>
      <c r="C447" s="135"/>
      <c r="D447" s="27"/>
      <c r="E447" s="27"/>
      <c r="F447" s="135"/>
      <c r="G447" s="27"/>
      <c r="H447" s="136"/>
      <c r="I447" s="136"/>
      <c r="J447" s="136"/>
      <c r="K447" s="136"/>
      <c r="L447" s="136"/>
      <c r="M447" s="136"/>
      <c r="N447" s="136"/>
      <c r="O447" s="136"/>
      <c r="P447" s="136"/>
      <c r="Q447" s="27"/>
      <c r="R447" s="136"/>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row>
    <row r="448" spans="1:44" ht="15.75" customHeight="1">
      <c r="A448" s="27"/>
      <c r="B448" s="27"/>
      <c r="C448" s="135"/>
      <c r="D448" s="27"/>
      <c r="E448" s="27"/>
      <c r="F448" s="135"/>
      <c r="G448" s="27"/>
      <c r="H448" s="136"/>
      <c r="I448" s="136"/>
      <c r="J448" s="136"/>
      <c r="K448" s="136"/>
      <c r="L448" s="136"/>
      <c r="M448" s="136"/>
      <c r="N448" s="136"/>
      <c r="O448" s="136"/>
      <c r="P448" s="136"/>
      <c r="Q448" s="27"/>
      <c r="R448" s="136"/>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row>
    <row r="449" spans="1:44" ht="15.75" customHeight="1">
      <c r="A449" s="27"/>
      <c r="B449" s="27"/>
      <c r="C449" s="135"/>
      <c r="D449" s="27"/>
      <c r="E449" s="27"/>
      <c r="F449" s="135"/>
      <c r="G449" s="27"/>
      <c r="H449" s="136"/>
      <c r="I449" s="136"/>
      <c r="J449" s="136"/>
      <c r="K449" s="136"/>
      <c r="L449" s="136"/>
      <c r="M449" s="136"/>
      <c r="N449" s="136"/>
      <c r="O449" s="136"/>
      <c r="P449" s="136"/>
      <c r="Q449" s="27"/>
      <c r="R449" s="136"/>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row>
    <row r="450" spans="1:44" ht="15.75" customHeight="1">
      <c r="A450" s="27"/>
      <c r="B450" s="27"/>
      <c r="C450" s="135"/>
      <c r="D450" s="27"/>
      <c r="E450" s="27"/>
      <c r="F450" s="135"/>
      <c r="G450" s="27"/>
      <c r="H450" s="136"/>
      <c r="I450" s="136"/>
      <c r="J450" s="136"/>
      <c r="K450" s="136"/>
      <c r="L450" s="136"/>
      <c r="M450" s="136"/>
      <c r="N450" s="136"/>
      <c r="O450" s="136"/>
      <c r="P450" s="136"/>
      <c r="Q450" s="27"/>
      <c r="R450" s="136"/>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row>
    <row r="451" spans="1:44" ht="15.75" customHeight="1">
      <c r="A451" s="27"/>
      <c r="B451" s="27"/>
      <c r="C451" s="135"/>
      <c r="D451" s="27"/>
      <c r="E451" s="27"/>
      <c r="F451" s="135"/>
      <c r="G451" s="27"/>
      <c r="H451" s="136"/>
      <c r="I451" s="136"/>
      <c r="J451" s="136"/>
      <c r="K451" s="136"/>
      <c r="L451" s="136"/>
      <c r="M451" s="136"/>
      <c r="N451" s="136"/>
      <c r="O451" s="136"/>
      <c r="P451" s="136"/>
      <c r="Q451" s="27"/>
      <c r="R451" s="136"/>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row>
    <row r="452" spans="1:44" ht="15.75" customHeight="1">
      <c r="A452" s="27"/>
      <c r="B452" s="27"/>
      <c r="C452" s="135"/>
      <c r="D452" s="27"/>
      <c r="E452" s="27"/>
      <c r="F452" s="135"/>
      <c r="G452" s="27"/>
      <c r="H452" s="136"/>
      <c r="I452" s="136"/>
      <c r="J452" s="136"/>
      <c r="K452" s="136"/>
      <c r="L452" s="136"/>
      <c r="M452" s="136"/>
      <c r="N452" s="136"/>
      <c r="O452" s="136"/>
      <c r="P452" s="136"/>
      <c r="Q452" s="27"/>
      <c r="R452" s="136"/>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row>
    <row r="453" spans="1:44" ht="15.75" customHeight="1">
      <c r="A453" s="27"/>
      <c r="B453" s="27"/>
      <c r="C453" s="135"/>
      <c r="D453" s="27"/>
      <c r="E453" s="27"/>
      <c r="F453" s="135"/>
      <c r="G453" s="27"/>
      <c r="H453" s="136"/>
      <c r="I453" s="136"/>
      <c r="J453" s="136"/>
      <c r="K453" s="136"/>
      <c r="L453" s="136"/>
      <c r="M453" s="136"/>
      <c r="N453" s="136"/>
      <c r="O453" s="136"/>
      <c r="P453" s="136"/>
      <c r="Q453" s="27"/>
      <c r="R453" s="136"/>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row>
    <row r="454" spans="1:44" ht="15.75" customHeight="1">
      <c r="A454" s="27"/>
      <c r="B454" s="27"/>
      <c r="C454" s="135"/>
      <c r="D454" s="27"/>
      <c r="E454" s="27"/>
      <c r="F454" s="135"/>
      <c r="G454" s="27"/>
      <c r="H454" s="136"/>
      <c r="I454" s="136"/>
      <c r="J454" s="136"/>
      <c r="K454" s="136"/>
      <c r="L454" s="136"/>
      <c r="M454" s="136"/>
      <c r="N454" s="136"/>
      <c r="O454" s="136"/>
      <c r="P454" s="136"/>
      <c r="Q454" s="27"/>
      <c r="R454" s="136"/>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row>
    <row r="455" spans="1:44" ht="15.75" customHeight="1">
      <c r="A455" s="27"/>
      <c r="B455" s="27"/>
      <c r="C455" s="135"/>
      <c r="D455" s="27"/>
      <c r="E455" s="27"/>
      <c r="F455" s="135"/>
      <c r="G455" s="27"/>
      <c r="H455" s="136"/>
      <c r="I455" s="136"/>
      <c r="J455" s="136"/>
      <c r="K455" s="136"/>
      <c r="L455" s="136"/>
      <c r="M455" s="136"/>
      <c r="N455" s="136"/>
      <c r="O455" s="136"/>
      <c r="P455" s="136"/>
      <c r="Q455" s="27"/>
      <c r="R455" s="136"/>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row>
    <row r="456" spans="1:44" ht="15.75" customHeight="1">
      <c r="A456" s="27"/>
      <c r="B456" s="27"/>
      <c r="C456" s="135"/>
      <c r="D456" s="27"/>
      <c r="E456" s="27"/>
      <c r="F456" s="135"/>
      <c r="G456" s="27"/>
      <c r="H456" s="136"/>
      <c r="I456" s="136"/>
      <c r="J456" s="136"/>
      <c r="K456" s="136"/>
      <c r="L456" s="136"/>
      <c r="M456" s="136"/>
      <c r="N456" s="136"/>
      <c r="O456" s="136"/>
      <c r="P456" s="136"/>
      <c r="Q456" s="27"/>
      <c r="R456" s="136"/>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row>
    <row r="457" spans="1:44" ht="15.75" customHeight="1">
      <c r="A457" s="27"/>
      <c r="B457" s="27"/>
      <c r="C457" s="135"/>
      <c r="D457" s="27"/>
      <c r="E457" s="27"/>
      <c r="F457" s="135"/>
      <c r="G457" s="27"/>
      <c r="H457" s="136"/>
      <c r="I457" s="136"/>
      <c r="J457" s="136"/>
      <c r="K457" s="136"/>
      <c r="L457" s="136"/>
      <c r="M457" s="136"/>
      <c r="N457" s="136"/>
      <c r="O457" s="136"/>
      <c r="P457" s="136"/>
      <c r="Q457" s="27"/>
      <c r="R457" s="136"/>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row>
    <row r="458" spans="1:44" ht="15.75" customHeight="1">
      <c r="A458" s="27"/>
      <c r="B458" s="27"/>
      <c r="C458" s="135"/>
      <c r="D458" s="27"/>
      <c r="E458" s="27"/>
      <c r="F458" s="135"/>
      <c r="G458" s="27"/>
      <c r="H458" s="136"/>
      <c r="I458" s="136"/>
      <c r="J458" s="136"/>
      <c r="K458" s="136"/>
      <c r="L458" s="136"/>
      <c r="M458" s="136"/>
      <c r="N458" s="136"/>
      <c r="O458" s="136"/>
      <c r="P458" s="136"/>
      <c r="Q458" s="27"/>
      <c r="R458" s="136"/>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row>
    <row r="459" spans="1:44" ht="15.75" customHeight="1">
      <c r="A459" s="27"/>
      <c r="B459" s="27"/>
      <c r="C459" s="135"/>
      <c r="D459" s="27"/>
      <c r="E459" s="27"/>
      <c r="F459" s="135"/>
      <c r="G459" s="27"/>
      <c r="H459" s="136"/>
      <c r="I459" s="136"/>
      <c r="J459" s="136"/>
      <c r="K459" s="136"/>
      <c r="L459" s="136"/>
      <c r="M459" s="136"/>
      <c r="N459" s="136"/>
      <c r="O459" s="136"/>
      <c r="P459" s="136"/>
      <c r="Q459" s="27"/>
      <c r="R459" s="136"/>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row>
    <row r="460" spans="1:44" ht="15.75" customHeight="1">
      <c r="A460" s="27"/>
      <c r="B460" s="27"/>
      <c r="C460" s="135"/>
      <c r="D460" s="27"/>
      <c r="E460" s="27"/>
      <c r="F460" s="135"/>
      <c r="G460" s="27"/>
      <c r="H460" s="136"/>
      <c r="I460" s="136"/>
      <c r="J460" s="136"/>
      <c r="K460" s="136"/>
      <c r="L460" s="136"/>
      <c r="M460" s="136"/>
      <c r="N460" s="136"/>
      <c r="O460" s="136"/>
      <c r="P460" s="136"/>
      <c r="Q460" s="27"/>
      <c r="R460" s="136"/>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row>
    <row r="461" spans="1:44" ht="15.75" customHeight="1">
      <c r="A461" s="27"/>
      <c r="B461" s="27"/>
      <c r="C461" s="135"/>
      <c r="D461" s="27"/>
      <c r="E461" s="27"/>
      <c r="F461" s="135"/>
      <c r="G461" s="27"/>
      <c r="H461" s="136"/>
      <c r="I461" s="136"/>
      <c r="J461" s="136"/>
      <c r="K461" s="136"/>
      <c r="L461" s="136"/>
      <c r="M461" s="136"/>
      <c r="N461" s="136"/>
      <c r="O461" s="136"/>
      <c r="P461" s="136"/>
      <c r="Q461" s="27"/>
      <c r="R461" s="136"/>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row>
    <row r="462" spans="1:44" ht="15.75" customHeight="1">
      <c r="A462" s="27"/>
      <c r="B462" s="27"/>
      <c r="C462" s="135"/>
      <c r="D462" s="27"/>
      <c r="E462" s="27"/>
      <c r="F462" s="135"/>
      <c r="G462" s="27"/>
      <c r="H462" s="136"/>
      <c r="I462" s="136"/>
      <c r="J462" s="136"/>
      <c r="K462" s="136"/>
      <c r="L462" s="136"/>
      <c r="M462" s="136"/>
      <c r="N462" s="136"/>
      <c r="O462" s="136"/>
      <c r="P462" s="136"/>
      <c r="Q462" s="27"/>
      <c r="R462" s="136"/>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row>
    <row r="463" spans="1:44" ht="15.75" customHeight="1">
      <c r="A463" s="27"/>
      <c r="B463" s="27"/>
      <c r="C463" s="135"/>
      <c r="D463" s="27"/>
      <c r="E463" s="27"/>
      <c r="F463" s="135"/>
      <c r="G463" s="27"/>
      <c r="H463" s="136"/>
      <c r="I463" s="136"/>
      <c r="J463" s="136"/>
      <c r="K463" s="136"/>
      <c r="L463" s="136"/>
      <c r="M463" s="136"/>
      <c r="N463" s="136"/>
      <c r="O463" s="136"/>
      <c r="P463" s="136"/>
      <c r="Q463" s="27"/>
      <c r="R463" s="136"/>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row>
    <row r="464" spans="1:44" ht="15.75" customHeight="1">
      <c r="A464" s="27"/>
      <c r="B464" s="27"/>
      <c r="C464" s="135"/>
      <c r="D464" s="27"/>
      <c r="E464" s="27"/>
      <c r="F464" s="135"/>
      <c r="G464" s="27"/>
      <c r="H464" s="136"/>
      <c r="I464" s="136"/>
      <c r="J464" s="136"/>
      <c r="K464" s="136"/>
      <c r="L464" s="136"/>
      <c r="M464" s="136"/>
      <c r="N464" s="136"/>
      <c r="O464" s="136"/>
      <c r="P464" s="136"/>
      <c r="Q464" s="27"/>
      <c r="R464" s="136"/>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row>
    <row r="465" spans="1:44" ht="15.75" customHeight="1">
      <c r="A465" s="27"/>
      <c r="B465" s="27"/>
      <c r="C465" s="135"/>
      <c r="D465" s="27"/>
      <c r="E465" s="27"/>
      <c r="F465" s="135"/>
      <c r="G465" s="27"/>
      <c r="H465" s="136"/>
      <c r="I465" s="136"/>
      <c r="J465" s="136"/>
      <c r="K465" s="136"/>
      <c r="L465" s="136"/>
      <c r="M465" s="136"/>
      <c r="N465" s="136"/>
      <c r="O465" s="136"/>
      <c r="P465" s="136"/>
      <c r="Q465" s="27"/>
      <c r="R465" s="136"/>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row>
    <row r="466" spans="1:44" ht="15.75" customHeight="1">
      <c r="A466" s="27"/>
      <c r="B466" s="27"/>
      <c r="C466" s="135"/>
      <c r="D466" s="27"/>
      <c r="E466" s="27"/>
      <c r="F466" s="135"/>
      <c r="G466" s="27"/>
      <c r="H466" s="136"/>
      <c r="I466" s="136"/>
      <c r="J466" s="136"/>
      <c r="K466" s="136"/>
      <c r="L466" s="136"/>
      <c r="M466" s="136"/>
      <c r="N466" s="136"/>
      <c r="O466" s="136"/>
      <c r="P466" s="136"/>
      <c r="Q466" s="27"/>
      <c r="R466" s="136"/>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row>
    <row r="467" spans="1:44" ht="15.75" customHeight="1">
      <c r="A467" s="27"/>
      <c r="B467" s="27"/>
      <c r="C467" s="135"/>
      <c r="D467" s="27"/>
      <c r="E467" s="27"/>
      <c r="F467" s="135"/>
      <c r="G467" s="27"/>
      <c r="H467" s="136"/>
      <c r="I467" s="136"/>
      <c r="J467" s="136"/>
      <c r="K467" s="136"/>
      <c r="L467" s="136"/>
      <c r="M467" s="136"/>
      <c r="N467" s="136"/>
      <c r="O467" s="136"/>
      <c r="P467" s="136"/>
      <c r="Q467" s="27"/>
      <c r="R467" s="136"/>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row>
    <row r="468" spans="1:44" ht="15.75" customHeight="1">
      <c r="A468" s="27"/>
      <c r="B468" s="27"/>
      <c r="C468" s="135"/>
      <c r="D468" s="27"/>
      <c r="E468" s="27"/>
      <c r="F468" s="135"/>
      <c r="G468" s="27"/>
      <c r="H468" s="136"/>
      <c r="I468" s="136"/>
      <c r="J468" s="136"/>
      <c r="K468" s="136"/>
      <c r="L468" s="136"/>
      <c r="M468" s="136"/>
      <c r="N468" s="136"/>
      <c r="O468" s="136"/>
      <c r="P468" s="136"/>
      <c r="Q468" s="27"/>
      <c r="R468" s="136"/>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row>
    <row r="469" spans="1:44" ht="15.75" customHeight="1">
      <c r="A469" s="27"/>
      <c r="B469" s="27"/>
      <c r="C469" s="135"/>
      <c r="D469" s="27"/>
      <c r="E469" s="27"/>
      <c r="F469" s="135"/>
      <c r="G469" s="27"/>
      <c r="H469" s="136"/>
      <c r="I469" s="136"/>
      <c r="J469" s="136"/>
      <c r="K469" s="136"/>
      <c r="L469" s="136"/>
      <c r="M469" s="136"/>
      <c r="N469" s="136"/>
      <c r="O469" s="136"/>
      <c r="P469" s="136"/>
      <c r="Q469" s="27"/>
      <c r="R469" s="136"/>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row>
    <row r="470" spans="1:44" ht="15.75" customHeight="1">
      <c r="A470" s="27"/>
      <c r="B470" s="27"/>
      <c r="C470" s="135"/>
      <c r="D470" s="27"/>
      <c r="E470" s="27"/>
      <c r="F470" s="135"/>
      <c r="G470" s="27"/>
      <c r="H470" s="136"/>
      <c r="I470" s="136"/>
      <c r="J470" s="136"/>
      <c r="K470" s="136"/>
      <c r="L470" s="136"/>
      <c r="M470" s="136"/>
      <c r="N470" s="136"/>
      <c r="O470" s="136"/>
      <c r="P470" s="136"/>
      <c r="Q470" s="27"/>
      <c r="R470" s="136"/>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row>
    <row r="471" spans="1:44" ht="15.75" customHeight="1">
      <c r="A471" s="27"/>
      <c r="B471" s="27"/>
      <c r="C471" s="135"/>
      <c r="D471" s="27"/>
      <c r="E471" s="27"/>
      <c r="F471" s="135"/>
      <c r="G471" s="27"/>
      <c r="H471" s="136"/>
      <c r="I471" s="136"/>
      <c r="J471" s="136"/>
      <c r="K471" s="136"/>
      <c r="L471" s="136"/>
      <c r="M471" s="136"/>
      <c r="N471" s="136"/>
      <c r="O471" s="136"/>
      <c r="P471" s="136"/>
      <c r="Q471" s="27"/>
      <c r="R471" s="136"/>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row>
    <row r="472" spans="1:44" ht="15.75" customHeight="1">
      <c r="A472" s="27"/>
      <c r="B472" s="27"/>
      <c r="C472" s="135"/>
      <c r="D472" s="27"/>
      <c r="E472" s="27"/>
      <c r="F472" s="135"/>
      <c r="G472" s="27"/>
      <c r="H472" s="136"/>
      <c r="I472" s="136"/>
      <c r="J472" s="136"/>
      <c r="K472" s="136"/>
      <c r="L472" s="136"/>
      <c r="M472" s="136"/>
      <c r="N472" s="136"/>
      <c r="O472" s="136"/>
      <c r="P472" s="136"/>
      <c r="Q472" s="27"/>
      <c r="R472" s="136"/>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row>
    <row r="473" spans="1:44" ht="15.75" customHeight="1">
      <c r="A473" s="27"/>
      <c r="B473" s="27"/>
      <c r="C473" s="135"/>
      <c r="D473" s="27"/>
      <c r="E473" s="27"/>
      <c r="F473" s="135"/>
      <c r="G473" s="27"/>
      <c r="H473" s="136"/>
      <c r="I473" s="136"/>
      <c r="J473" s="136"/>
      <c r="K473" s="136"/>
      <c r="L473" s="136"/>
      <c r="M473" s="136"/>
      <c r="N473" s="136"/>
      <c r="O473" s="136"/>
      <c r="P473" s="136"/>
      <c r="Q473" s="27"/>
      <c r="R473" s="136"/>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row>
    <row r="474" spans="1:44" ht="15.75" customHeight="1">
      <c r="A474" s="27"/>
      <c r="B474" s="27"/>
      <c r="C474" s="135"/>
      <c r="D474" s="27"/>
      <c r="E474" s="27"/>
      <c r="F474" s="135"/>
      <c r="G474" s="27"/>
      <c r="H474" s="136"/>
      <c r="I474" s="136"/>
      <c r="J474" s="136"/>
      <c r="K474" s="136"/>
      <c r="L474" s="136"/>
      <c r="M474" s="136"/>
      <c r="N474" s="136"/>
      <c r="O474" s="136"/>
      <c r="P474" s="136"/>
      <c r="Q474" s="27"/>
      <c r="R474" s="136"/>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row>
    <row r="475" spans="1:44" ht="15.75" customHeight="1">
      <c r="A475" s="27"/>
      <c r="B475" s="27"/>
      <c r="C475" s="135"/>
      <c r="D475" s="27"/>
      <c r="E475" s="27"/>
      <c r="F475" s="135"/>
      <c r="G475" s="27"/>
      <c r="H475" s="136"/>
      <c r="I475" s="136"/>
      <c r="J475" s="136"/>
      <c r="K475" s="136"/>
      <c r="L475" s="136"/>
      <c r="M475" s="136"/>
      <c r="N475" s="136"/>
      <c r="O475" s="136"/>
      <c r="P475" s="136"/>
      <c r="Q475" s="27"/>
      <c r="R475" s="136"/>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row>
    <row r="476" spans="1:44" ht="15.75" customHeight="1">
      <c r="A476" s="27"/>
      <c r="B476" s="27"/>
      <c r="C476" s="135"/>
      <c r="D476" s="27"/>
      <c r="E476" s="27"/>
      <c r="F476" s="135"/>
      <c r="G476" s="27"/>
      <c r="H476" s="136"/>
      <c r="I476" s="136"/>
      <c r="J476" s="136"/>
      <c r="K476" s="136"/>
      <c r="L476" s="136"/>
      <c r="M476" s="136"/>
      <c r="N476" s="136"/>
      <c r="O476" s="136"/>
      <c r="P476" s="136"/>
      <c r="Q476" s="27"/>
      <c r="R476" s="136"/>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row>
    <row r="477" spans="1:44" ht="15.75" customHeight="1">
      <c r="A477" s="27"/>
      <c r="B477" s="27"/>
      <c r="C477" s="135"/>
      <c r="D477" s="27"/>
      <c r="E477" s="27"/>
      <c r="F477" s="135"/>
      <c r="G477" s="27"/>
      <c r="H477" s="136"/>
      <c r="I477" s="136"/>
      <c r="J477" s="136"/>
      <c r="K477" s="136"/>
      <c r="L477" s="136"/>
      <c r="M477" s="136"/>
      <c r="N477" s="136"/>
      <c r="O477" s="136"/>
      <c r="P477" s="136"/>
      <c r="Q477" s="27"/>
      <c r="R477" s="136"/>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row>
    <row r="478" spans="1:44" ht="15.75" customHeight="1">
      <c r="A478" s="27"/>
      <c r="B478" s="27"/>
      <c r="C478" s="135"/>
      <c r="D478" s="27"/>
      <c r="E478" s="27"/>
      <c r="F478" s="135"/>
      <c r="G478" s="27"/>
      <c r="H478" s="136"/>
      <c r="I478" s="136"/>
      <c r="J478" s="136"/>
      <c r="K478" s="136"/>
      <c r="L478" s="136"/>
      <c r="M478" s="136"/>
      <c r="N478" s="136"/>
      <c r="O478" s="136"/>
      <c r="P478" s="136"/>
      <c r="Q478" s="27"/>
      <c r="R478" s="136"/>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row>
    <row r="479" spans="1:44" ht="15.75" customHeight="1">
      <c r="A479" s="27"/>
      <c r="B479" s="27"/>
      <c r="C479" s="135"/>
      <c r="D479" s="27"/>
      <c r="E479" s="27"/>
      <c r="F479" s="135"/>
      <c r="G479" s="27"/>
      <c r="H479" s="136"/>
      <c r="I479" s="136"/>
      <c r="J479" s="136"/>
      <c r="K479" s="136"/>
      <c r="L479" s="136"/>
      <c r="M479" s="136"/>
      <c r="N479" s="136"/>
      <c r="O479" s="136"/>
      <c r="P479" s="136"/>
      <c r="Q479" s="27"/>
      <c r="R479" s="136"/>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row>
    <row r="480" spans="1:44" ht="15.75" customHeight="1">
      <c r="A480" s="27"/>
      <c r="B480" s="27"/>
      <c r="C480" s="135"/>
      <c r="D480" s="27"/>
      <c r="E480" s="27"/>
      <c r="F480" s="135"/>
      <c r="G480" s="27"/>
      <c r="H480" s="136"/>
      <c r="I480" s="136"/>
      <c r="J480" s="136"/>
      <c r="K480" s="136"/>
      <c r="L480" s="136"/>
      <c r="M480" s="136"/>
      <c r="N480" s="136"/>
      <c r="O480" s="136"/>
      <c r="P480" s="136"/>
      <c r="Q480" s="27"/>
      <c r="R480" s="136"/>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row>
    <row r="481" spans="1:44" ht="15.75" customHeight="1">
      <c r="A481" s="27"/>
      <c r="B481" s="27"/>
      <c r="C481" s="135"/>
      <c r="D481" s="27"/>
      <c r="E481" s="27"/>
      <c r="F481" s="135"/>
      <c r="G481" s="27"/>
      <c r="H481" s="136"/>
      <c r="I481" s="136"/>
      <c r="J481" s="136"/>
      <c r="K481" s="136"/>
      <c r="L481" s="136"/>
      <c r="M481" s="136"/>
      <c r="N481" s="136"/>
      <c r="O481" s="136"/>
      <c r="P481" s="136"/>
      <c r="Q481" s="27"/>
      <c r="R481" s="136"/>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row>
    <row r="482" spans="1:44" ht="15.75" customHeight="1">
      <c r="A482" s="27"/>
      <c r="B482" s="27"/>
      <c r="C482" s="135"/>
      <c r="D482" s="27"/>
      <c r="E482" s="27"/>
      <c r="F482" s="135"/>
      <c r="G482" s="27"/>
      <c r="H482" s="136"/>
      <c r="I482" s="136"/>
      <c r="J482" s="136"/>
      <c r="K482" s="136"/>
      <c r="L482" s="136"/>
      <c r="M482" s="136"/>
      <c r="N482" s="136"/>
      <c r="O482" s="136"/>
      <c r="P482" s="136"/>
      <c r="Q482" s="27"/>
      <c r="R482" s="136"/>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row>
    <row r="483" spans="1:44" ht="15.75" customHeight="1">
      <c r="A483" s="27"/>
      <c r="B483" s="27"/>
      <c r="C483" s="135"/>
      <c r="D483" s="27"/>
      <c r="E483" s="27"/>
      <c r="F483" s="135"/>
      <c r="G483" s="27"/>
      <c r="H483" s="136"/>
      <c r="I483" s="136"/>
      <c r="J483" s="136"/>
      <c r="K483" s="136"/>
      <c r="L483" s="136"/>
      <c r="M483" s="136"/>
      <c r="N483" s="136"/>
      <c r="O483" s="136"/>
      <c r="P483" s="136"/>
      <c r="Q483" s="27"/>
      <c r="R483" s="136"/>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row>
    <row r="484" spans="1:44" ht="15.75" customHeight="1">
      <c r="A484" s="27"/>
      <c r="B484" s="27"/>
      <c r="C484" s="135"/>
      <c r="D484" s="27"/>
      <c r="E484" s="27"/>
      <c r="F484" s="135"/>
      <c r="G484" s="27"/>
      <c r="H484" s="136"/>
      <c r="I484" s="136"/>
      <c r="J484" s="136"/>
      <c r="K484" s="136"/>
      <c r="L484" s="136"/>
      <c r="M484" s="136"/>
      <c r="N484" s="136"/>
      <c r="O484" s="136"/>
      <c r="P484" s="136"/>
      <c r="Q484" s="27"/>
      <c r="R484" s="136"/>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row>
    <row r="485" spans="1:44" ht="15.75" customHeight="1">
      <c r="A485" s="27"/>
      <c r="B485" s="27"/>
      <c r="C485" s="135"/>
      <c r="D485" s="27"/>
      <c r="E485" s="27"/>
      <c r="F485" s="135"/>
      <c r="G485" s="27"/>
      <c r="H485" s="136"/>
      <c r="I485" s="136"/>
      <c r="J485" s="136"/>
      <c r="K485" s="136"/>
      <c r="L485" s="136"/>
      <c r="M485" s="136"/>
      <c r="N485" s="136"/>
      <c r="O485" s="136"/>
      <c r="P485" s="136"/>
      <c r="Q485" s="27"/>
      <c r="R485" s="136"/>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row>
    <row r="486" spans="1:44" ht="15.75" customHeight="1">
      <c r="A486" s="27"/>
      <c r="B486" s="27"/>
      <c r="C486" s="135"/>
      <c r="D486" s="27"/>
      <c r="E486" s="27"/>
      <c r="F486" s="135"/>
      <c r="G486" s="27"/>
      <c r="H486" s="136"/>
      <c r="I486" s="136"/>
      <c r="J486" s="136"/>
      <c r="K486" s="136"/>
      <c r="L486" s="136"/>
      <c r="M486" s="136"/>
      <c r="N486" s="136"/>
      <c r="O486" s="136"/>
      <c r="P486" s="136"/>
      <c r="Q486" s="27"/>
      <c r="R486" s="136"/>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row>
    <row r="487" spans="1:44" ht="15.75" customHeight="1">
      <c r="A487" s="27"/>
      <c r="B487" s="27"/>
      <c r="C487" s="135"/>
      <c r="D487" s="27"/>
      <c r="E487" s="27"/>
      <c r="F487" s="135"/>
      <c r="G487" s="27"/>
      <c r="H487" s="136"/>
      <c r="I487" s="136"/>
      <c r="J487" s="136"/>
      <c r="K487" s="136"/>
      <c r="L487" s="136"/>
      <c r="M487" s="136"/>
      <c r="N487" s="136"/>
      <c r="O487" s="136"/>
      <c r="P487" s="136"/>
      <c r="Q487" s="27"/>
      <c r="R487" s="136"/>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row>
    <row r="488" spans="1:44" ht="15.75" customHeight="1">
      <c r="A488" s="27"/>
      <c r="B488" s="27"/>
      <c r="C488" s="135"/>
      <c r="D488" s="27"/>
      <c r="E488" s="27"/>
      <c r="F488" s="135"/>
      <c r="G488" s="27"/>
      <c r="H488" s="136"/>
      <c r="I488" s="136"/>
      <c r="J488" s="136"/>
      <c r="K488" s="136"/>
      <c r="L488" s="136"/>
      <c r="M488" s="136"/>
      <c r="N488" s="136"/>
      <c r="O488" s="136"/>
      <c r="P488" s="136"/>
      <c r="Q488" s="27"/>
      <c r="R488" s="136"/>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row>
    <row r="489" spans="1:44" ht="15.75" customHeight="1">
      <c r="A489" s="27"/>
      <c r="B489" s="27"/>
      <c r="C489" s="135"/>
      <c r="D489" s="27"/>
      <c r="E489" s="27"/>
      <c r="F489" s="135"/>
      <c r="G489" s="27"/>
      <c r="H489" s="136"/>
      <c r="I489" s="136"/>
      <c r="J489" s="136"/>
      <c r="K489" s="136"/>
      <c r="L489" s="136"/>
      <c r="M489" s="136"/>
      <c r="N489" s="136"/>
      <c r="O489" s="136"/>
      <c r="P489" s="136"/>
      <c r="Q489" s="27"/>
      <c r="R489" s="136"/>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row>
    <row r="490" spans="1:44" ht="15.75" customHeight="1">
      <c r="A490" s="27"/>
      <c r="B490" s="27"/>
      <c r="C490" s="135"/>
      <c r="D490" s="27"/>
      <c r="E490" s="27"/>
      <c r="F490" s="135"/>
      <c r="G490" s="27"/>
      <c r="H490" s="136"/>
      <c r="I490" s="136"/>
      <c r="J490" s="136"/>
      <c r="K490" s="136"/>
      <c r="L490" s="136"/>
      <c r="M490" s="136"/>
      <c r="N490" s="136"/>
      <c r="O490" s="136"/>
      <c r="P490" s="136"/>
      <c r="Q490" s="27"/>
      <c r="R490" s="136"/>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row>
    <row r="491" spans="1:44" ht="15.75" customHeight="1">
      <c r="A491" s="27"/>
      <c r="B491" s="27"/>
      <c r="C491" s="135"/>
      <c r="D491" s="27"/>
      <c r="E491" s="27"/>
      <c r="F491" s="135"/>
      <c r="G491" s="27"/>
      <c r="H491" s="136"/>
      <c r="I491" s="136"/>
      <c r="J491" s="136"/>
      <c r="K491" s="136"/>
      <c r="L491" s="136"/>
      <c r="M491" s="136"/>
      <c r="N491" s="136"/>
      <c r="O491" s="136"/>
      <c r="P491" s="136"/>
      <c r="Q491" s="27"/>
      <c r="R491" s="136"/>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row>
    <row r="492" spans="1:44" ht="15.75" customHeight="1">
      <c r="A492" s="27"/>
      <c r="B492" s="27"/>
      <c r="C492" s="135"/>
      <c r="D492" s="27"/>
      <c r="E492" s="27"/>
      <c r="F492" s="135"/>
      <c r="G492" s="27"/>
      <c r="H492" s="136"/>
      <c r="I492" s="136"/>
      <c r="J492" s="136"/>
      <c r="K492" s="136"/>
      <c r="L492" s="136"/>
      <c r="M492" s="136"/>
      <c r="N492" s="136"/>
      <c r="O492" s="136"/>
      <c r="P492" s="136"/>
      <c r="Q492" s="27"/>
      <c r="R492" s="136"/>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row>
    <row r="493" spans="1:44" ht="15.75" customHeight="1">
      <c r="A493" s="27"/>
      <c r="B493" s="27"/>
      <c r="C493" s="135"/>
      <c r="D493" s="27"/>
      <c r="E493" s="27"/>
      <c r="F493" s="135"/>
      <c r="G493" s="27"/>
      <c r="H493" s="136"/>
      <c r="I493" s="136"/>
      <c r="J493" s="136"/>
      <c r="K493" s="136"/>
      <c r="L493" s="136"/>
      <c r="M493" s="136"/>
      <c r="N493" s="136"/>
      <c r="O493" s="136"/>
      <c r="P493" s="136"/>
      <c r="Q493" s="27"/>
      <c r="R493" s="136"/>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row>
    <row r="494" spans="1:44" ht="15.75" customHeight="1">
      <c r="A494" s="27"/>
      <c r="B494" s="27"/>
      <c r="C494" s="135"/>
      <c r="D494" s="27"/>
      <c r="E494" s="27"/>
      <c r="F494" s="135"/>
      <c r="G494" s="27"/>
      <c r="H494" s="136"/>
      <c r="I494" s="136"/>
      <c r="J494" s="136"/>
      <c r="K494" s="136"/>
      <c r="L494" s="136"/>
      <c r="M494" s="136"/>
      <c r="N494" s="136"/>
      <c r="O494" s="136"/>
      <c r="P494" s="136"/>
      <c r="Q494" s="27"/>
      <c r="R494" s="136"/>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row>
    <row r="495" spans="1:44" ht="15.75" customHeight="1">
      <c r="A495" s="27"/>
      <c r="B495" s="27"/>
      <c r="C495" s="135"/>
      <c r="D495" s="27"/>
      <c r="E495" s="27"/>
      <c r="F495" s="135"/>
      <c r="G495" s="27"/>
      <c r="H495" s="136"/>
      <c r="I495" s="136"/>
      <c r="J495" s="136"/>
      <c r="K495" s="136"/>
      <c r="L495" s="136"/>
      <c r="M495" s="136"/>
      <c r="N495" s="136"/>
      <c r="O495" s="136"/>
      <c r="P495" s="136"/>
      <c r="Q495" s="27"/>
      <c r="R495" s="136"/>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row>
    <row r="496" spans="1:44" ht="15.75" customHeight="1">
      <c r="A496" s="27"/>
      <c r="B496" s="27"/>
      <c r="C496" s="135"/>
      <c r="D496" s="27"/>
      <c r="E496" s="27"/>
      <c r="F496" s="135"/>
      <c r="G496" s="27"/>
      <c r="H496" s="136"/>
      <c r="I496" s="136"/>
      <c r="J496" s="136"/>
      <c r="K496" s="136"/>
      <c r="L496" s="136"/>
      <c r="M496" s="136"/>
      <c r="N496" s="136"/>
      <c r="O496" s="136"/>
      <c r="P496" s="136"/>
      <c r="Q496" s="27"/>
      <c r="R496" s="136"/>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row>
    <row r="497" spans="1:44" ht="15.75" customHeight="1">
      <c r="A497" s="27"/>
      <c r="B497" s="27"/>
      <c r="C497" s="135"/>
      <c r="D497" s="27"/>
      <c r="E497" s="27"/>
      <c r="F497" s="135"/>
      <c r="G497" s="27"/>
      <c r="H497" s="136"/>
      <c r="I497" s="136"/>
      <c r="J497" s="136"/>
      <c r="K497" s="136"/>
      <c r="L497" s="136"/>
      <c r="M497" s="136"/>
      <c r="N497" s="136"/>
      <c r="O497" s="136"/>
      <c r="P497" s="136"/>
      <c r="Q497" s="27"/>
      <c r="R497" s="136"/>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row>
    <row r="498" spans="1:44" ht="15.75" customHeight="1">
      <c r="A498" s="27"/>
      <c r="B498" s="27"/>
      <c r="C498" s="135"/>
      <c r="D498" s="27"/>
      <c r="E498" s="27"/>
      <c r="F498" s="135"/>
      <c r="G498" s="27"/>
      <c r="H498" s="136"/>
      <c r="I498" s="136"/>
      <c r="J498" s="136"/>
      <c r="K498" s="136"/>
      <c r="L498" s="136"/>
      <c r="M498" s="136"/>
      <c r="N498" s="136"/>
      <c r="O498" s="136"/>
      <c r="P498" s="136"/>
      <c r="Q498" s="27"/>
      <c r="R498" s="136"/>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row>
    <row r="499" spans="1:44" ht="15.75" customHeight="1">
      <c r="A499" s="27"/>
      <c r="B499" s="27"/>
      <c r="C499" s="135"/>
      <c r="D499" s="27"/>
      <c r="E499" s="27"/>
      <c r="F499" s="135"/>
      <c r="G499" s="27"/>
      <c r="H499" s="136"/>
      <c r="I499" s="136"/>
      <c r="J499" s="136"/>
      <c r="K499" s="136"/>
      <c r="L499" s="136"/>
      <c r="M499" s="136"/>
      <c r="N499" s="136"/>
      <c r="O499" s="136"/>
      <c r="P499" s="136"/>
      <c r="Q499" s="27"/>
      <c r="R499" s="136"/>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row>
    <row r="500" spans="1:44" ht="15.75" customHeight="1">
      <c r="A500" s="27"/>
      <c r="B500" s="27"/>
      <c r="C500" s="135"/>
      <c r="D500" s="27"/>
      <c r="E500" s="27"/>
      <c r="F500" s="135"/>
      <c r="G500" s="27"/>
      <c r="H500" s="136"/>
      <c r="I500" s="136"/>
      <c r="J500" s="136"/>
      <c r="K500" s="136"/>
      <c r="L500" s="136"/>
      <c r="M500" s="136"/>
      <c r="N500" s="136"/>
      <c r="O500" s="136"/>
      <c r="P500" s="136"/>
      <c r="Q500" s="27"/>
      <c r="R500" s="136"/>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row>
    <row r="501" spans="1:44" ht="15.75" customHeight="1">
      <c r="A501" s="27"/>
      <c r="B501" s="27"/>
      <c r="C501" s="135"/>
      <c r="D501" s="27"/>
      <c r="E501" s="27"/>
      <c r="F501" s="135"/>
      <c r="G501" s="27"/>
      <c r="H501" s="136"/>
      <c r="I501" s="136"/>
      <c r="J501" s="136"/>
      <c r="K501" s="136"/>
      <c r="L501" s="136"/>
      <c r="M501" s="136"/>
      <c r="N501" s="136"/>
      <c r="O501" s="136"/>
      <c r="P501" s="136"/>
      <c r="Q501" s="27"/>
      <c r="R501" s="136"/>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row>
    <row r="502" spans="1:44" ht="15.75" customHeight="1">
      <c r="A502" s="27"/>
      <c r="B502" s="27"/>
      <c r="C502" s="135"/>
      <c r="D502" s="27"/>
      <c r="E502" s="27"/>
      <c r="F502" s="135"/>
      <c r="G502" s="27"/>
      <c r="H502" s="136"/>
      <c r="I502" s="136"/>
      <c r="J502" s="136"/>
      <c r="K502" s="136"/>
      <c r="L502" s="136"/>
      <c r="M502" s="136"/>
      <c r="N502" s="136"/>
      <c r="O502" s="136"/>
      <c r="P502" s="136"/>
      <c r="Q502" s="27"/>
      <c r="R502" s="136"/>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row>
    <row r="503" spans="1:44" ht="15.75" customHeight="1">
      <c r="A503" s="27"/>
      <c r="B503" s="27"/>
      <c r="C503" s="135"/>
      <c r="D503" s="27"/>
      <c r="E503" s="27"/>
      <c r="F503" s="135"/>
      <c r="G503" s="27"/>
      <c r="H503" s="136"/>
      <c r="I503" s="136"/>
      <c r="J503" s="136"/>
      <c r="K503" s="136"/>
      <c r="L503" s="136"/>
      <c r="M503" s="136"/>
      <c r="N503" s="136"/>
      <c r="O503" s="136"/>
      <c r="P503" s="136"/>
      <c r="Q503" s="27"/>
      <c r="R503" s="136"/>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row>
    <row r="504" spans="1:44" ht="15.75" customHeight="1">
      <c r="A504" s="27"/>
      <c r="B504" s="27"/>
      <c r="C504" s="135"/>
      <c r="D504" s="27"/>
      <c r="E504" s="27"/>
      <c r="F504" s="135"/>
      <c r="G504" s="27"/>
      <c r="H504" s="136"/>
      <c r="I504" s="136"/>
      <c r="J504" s="136"/>
      <c r="K504" s="136"/>
      <c r="L504" s="136"/>
      <c r="M504" s="136"/>
      <c r="N504" s="136"/>
      <c r="O504" s="136"/>
      <c r="P504" s="136"/>
      <c r="Q504" s="27"/>
      <c r="R504" s="136"/>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row>
    <row r="505" spans="1:44" ht="15.75" customHeight="1">
      <c r="A505" s="27"/>
      <c r="B505" s="27"/>
      <c r="C505" s="135"/>
      <c r="D505" s="27"/>
      <c r="E505" s="27"/>
      <c r="F505" s="135"/>
      <c r="G505" s="27"/>
      <c r="H505" s="136"/>
      <c r="I505" s="136"/>
      <c r="J505" s="136"/>
      <c r="K505" s="136"/>
      <c r="L505" s="136"/>
      <c r="M505" s="136"/>
      <c r="N505" s="136"/>
      <c r="O505" s="136"/>
      <c r="P505" s="136"/>
      <c r="Q505" s="27"/>
      <c r="R505" s="136"/>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row>
    <row r="506" spans="1:44" ht="15.75" customHeight="1">
      <c r="A506" s="27"/>
      <c r="B506" s="27"/>
      <c r="C506" s="135"/>
      <c r="D506" s="27"/>
      <c r="E506" s="27"/>
      <c r="F506" s="135"/>
      <c r="G506" s="27"/>
      <c r="H506" s="136"/>
      <c r="I506" s="136"/>
      <c r="J506" s="136"/>
      <c r="K506" s="136"/>
      <c r="L506" s="136"/>
      <c r="M506" s="136"/>
      <c r="N506" s="136"/>
      <c r="O506" s="136"/>
      <c r="P506" s="136"/>
      <c r="Q506" s="27"/>
      <c r="R506" s="136"/>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row>
    <row r="507" spans="1:44" ht="15.75" customHeight="1">
      <c r="A507" s="27"/>
      <c r="B507" s="27"/>
      <c r="C507" s="135"/>
      <c r="D507" s="27"/>
      <c r="E507" s="27"/>
      <c r="F507" s="135"/>
      <c r="G507" s="27"/>
      <c r="H507" s="136"/>
      <c r="I507" s="136"/>
      <c r="J507" s="136"/>
      <c r="K507" s="136"/>
      <c r="L507" s="136"/>
      <c r="M507" s="136"/>
      <c r="N507" s="136"/>
      <c r="O507" s="136"/>
      <c r="P507" s="136"/>
      <c r="Q507" s="27"/>
      <c r="R507" s="136"/>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row>
    <row r="508" spans="1:44" ht="15.75" customHeight="1">
      <c r="A508" s="27"/>
      <c r="B508" s="27"/>
      <c r="C508" s="135"/>
      <c r="D508" s="27"/>
      <c r="E508" s="27"/>
      <c r="F508" s="135"/>
      <c r="G508" s="27"/>
      <c r="H508" s="136"/>
      <c r="I508" s="136"/>
      <c r="J508" s="136"/>
      <c r="K508" s="136"/>
      <c r="L508" s="136"/>
      <c r="M508" s="136"/>
      <c r="N508" s="136"/>
      <c r="O508" s="136"/>
      <c r="P508" s="136"/>
      <c r="Q508" s="27"/>
      <c r="R508" s="136"/>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row>
    <row r="509" spans="1:44" ht="15.75" customHeight="1">
      <c r="A509" s="27"/>
      <c r="B509" s="27"/>
      <c r="C509" s="135"/>
      <c r="D509" s="27"/>
      <c r="E509" s="27"/>
      <c r="F509" s="135"/>
      <c r="G509" s="27"/>
      <c r="H509" s="136"/>
      <c r="I509" s="136"/>
      <c r="J509" s="136"/>
      <c r="K509" s="136"/>
      <c r="L509" s="136"/>
      <c r="M509" s="136"/>
      <c r="N509" s="136"/>
      <c r="O509" s="136"/>
      <c r="P509" s="136"/>
      <c r="Q509" s="27"/>
      <c r="R509" s="136"/>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row>
    <row r="510" spans="1:44" ht="15.75" customHeight="1">
      <c r="A510" s="27"/>
      <c r="B510" s="27"/>
      <c r="C510" s="135"/>
      <c r="D510" s="27"/>
      <c r="E510" s="27"/>
      <c r="F510" s="135"/>
      <c r="G510" s="27"/>
      <c r="H510" s="136"/>
      <c r="I510" s="136"/>
      <c r="J510" s="136"/>
      <c r="K510" s="136"/>
      <c r="L510" s="136"/>
      <c r="M510" s="136"/>
      <c r="N510" s="136"/>
      <c r="O510" s="136"/>
      <c r="P510" s="136"/>
      <c r="Q510" s="27"/>
      <c r="R510" s="136"/>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row>
    <row r="511" spans="1:44" ht="15.75" customHeight="1">
      <c r="A511" s="27"/>
      <c r="B511" s="27"/>
      <c r="C511" s="135"/>
      <c r="D511" s="27"/>
      <c r="E511" s="27"/>
      <c r="F511" s="135"/>
      <c r="G511" s="27"/>
      <c r="H511" s="136"/>
      <c r="I511" s="136"/>
      <c r="J511" s="136"/>
      <c r="K511" s="136"/>
      <c r="L511" s="136"/>
      <c r="M511" s="136"/>
      <c r="N511" s="136"/>
      <c r="O511" s="136"/>
      <c r="P511" s="136"/>
      <c r="Q511" s="27"/>
      <c r="R511" s="136"/>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row>
    <row r="512" spans="1:44" ht="15.75" customHeight="1">
      <c r="A512" s="27"/>
      <c r="B512" s="27"/>
      <c r="C512" s="135"/>
      <c r="D512" s="27"/>
      <c r="E512" s="27"/>
      <c r="F512" s="135"/>
      <c r="G512" s="27"/>
      <c r="H512" s="136"/>
      <c r="I512" s="136"/>
      <c r="J512" s="136"/>
      <c r="K512" s="136"/>
      <c r="L512" s="136"/>
      <c r="M512" s="136"/>
      <c r="N512" s="136"/>
      <c r="O512" s="136"/>
      <c r="P512" s="136"/>
      <c r="Q512" s="27"/>
      <c r="R512" s="136"/>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row>
    <row r="513" spans="1:44" ht="15.75" customHeight="1">
      <c r="A513" s="27"/>
      <c r="B513" s="27"/>
      <c r="C513" s="135"/>
      <c r="D513" s="27"/>
      <c r="E513" s="27"/>
      <c r="F513" s="135"/>
      <c r="G513" s="27"/>
      <c r="H513" s="136"/>
      <c r="I513" s="136"/>
      <c r="J513" s="136"/>
      <c r="K513" s="136"/>
      <c r="L513" s="136"/>
      <c r="M513" s="136"/>
      <c r="N513" s="136"/>
      <c r="O513" s="136"/>
      <c r="P513" s="136"/>
      <c r="Q513" s="27"/>
      <c r="R513" s="136"/>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row>
    <row r="514" spans="1:44" ht="15.75" customHeight="1">
      <c r="A514" s="27"/>
      <c r="B514" s="27"/>
      <c r="C514" s="135"/>
      <c r="D514" s="27"/>
      <c r="E514" s="27"/>
      <c r="F514" s="135"/>
      <c r="G514" s="27"/>
      <c r="H514" s="136"/>
      <c r="I514" s="136"/>
      <c r="J514" s="136"/>
      <c r="K514" s="136"/>
      <c r="L514" s="136"/>
      <c r="M514" s="136"/>
      <c r="N514" s="136"/>
      <c r="O514" s="136"/>
      <c r="P514" s="136"/>
      <c r="Q514" s="27"/>
      <c r="R514" s="136"/>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row>
    <row r="515" spans="1:44" ht="15.75" customHeight="1">
      <c r="A515" s="27"/>
      <c r="B515" s="27"/>
      <c r="C515" s="135"/>
      <c r="D515" s="27"/>
      <c r="E515" s="27"/>
      <c r="F515" s="135"/>
      <c r="G515" s="27"/>
      <c r="H515" s="136"/>
      <c r="I515" s="136"/>
      <c r="J515" s="136"/>
      <c r="K515" s="136"/>
      <c r="L515" s="136"/>
      <c r="M515" s="136"/>
      <c r="N515" s="136"/>
      <c r="O515" s="136"/>
      <c r="P515" s="136"/>
      <c r="Q515" s="27"/>
      <c r="R515" s="136"/>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row>
    <row r="516" spans="1:44" ht="15.75" customHeight="1">
      <c r="A516" s="27"/>
      <c r="B516" s="27"/>
      <c r="C516" s="135"/>
      <c r="D516" s="27"/>
      <c r="E516" s="27"/>
      <c r="F516" s="135"/>
      <c r="G516" s="27"/>
      <c r="H516" s="136"/>
      <c r="I516" s="136"/>
      <c r="J516" s="136"/>
      <c r="K516" s="136"/>
      <c r="L516" s="136"/>
      <c r="M516" s="136"/>
      <c r="N516" s="136"/>
      <c r="O516" s="136"/>
      <c r="P516" s="136"/>
      <c r="Q516" s="27"/>
      <c r="R516" s="136"/>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row>
    <row r="517" spans="1:44" ht="15.75" customHeight="1">
      <c r="A517" s="27"/>
      <c r="B517" s="27"/>
      <c r="C517" s="135"/>
      <c r="D517" s="27"/>
      <c r="E517" s="27"/>
      <c r="F517" s="135"/>
      <c r="G517" s="27"/>
      <c r="H517" s="136"/>
      <c r="I517" s="136"/>
      <c r="J517" s="136"/>
      <c r="K517" s="136"/>
      <c r="L517" s="136"/>
      <c r="M517" s="136"/>
      <c r="N517" s="136"/>
      <c r="O517" s="136"/>
      <c r="P517" s="136"/>
      <c r="Q517" s="27"/>
      <c r="R517" s="136"/>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row>
    <row r="518" spans="1:44" ht="15.75" customHeight="1">
      <c r="A518" s="27"/>
      <c r="B518" s="27"/>
      <c r="C518" s="135"/>
      <c r="D518" s="27"/>
      <c r="E518" s="27"/>
      <c r="F518" s="135"/>
      <c r="G518" s="27"/>
      <c r="H518" s="136"/>
      <c r="I518" s="136"/>
      <c r="J518" s="136"/>
      <c r="K518" s="136"/>
      <c r="L518" s="136"/>
      <c r="M518" s="136"/>
      <c r="N518" s="136"/>
      <c r="O518" s="136"/>
      <c r="P518" s="136"/>
      <c r="Q518" s="27"/>
      <c r="R518" s="136"/>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row>
    <row r="519" spans="1:44" ht="15.75" customHeight="1">
      <c r="A519" s="27"/>
      <c r="B519" s="27"/>
      <c r="C519" s="135"/>
      <c r="D519" s="27"/>
      <c r="E519" s="27"/>
      <c r="F519" s="135"/>
      <c r="G519" s="27"/>
      <c r="H519" s="136"/>
      <c r="I519" s="136"/>
      <c r="J519" s="136"/>
      <c r="K519" s="136"/>
      <c r="L519" s="136"/>
      <c r="M519" s="136"/>
      <c r="N519" s="136"/>
      <c r="O519" s="136"/>
      <c r="P519" s="136"/>
      <c r="Q519" s="27"/>
      <c r="R519" s="136"/>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row>
    <row r="520" spans="1:44" ht="15.75" customHeight="1">
      <c r="A520" s="27"/>
      <c r="B520" s="27"/>
      <c r="C520" s="135"/>
      <c r="D520" s="27"/>
      <c r="E520" s="27"/>
      <c r="F520" s="135"/>
      <c r="G520" s="27"/>
      <c r="H520" s="136"/>
      <c r="I520" s="136"/>
      <c r="J520" s="136"/>
      <c r="K520" s="136"/>
      <c r="L520" s="136"/>
      <c r="M520" s="136"/>
      <c r="N520" s="136"/>
      <c r="O520" s="136"/>
      <c r="P520" s="136"/>
      <c r="Q520" s="27"/>
      <c r="R520" s="136"/>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row>
    <row r="521" spans="1:44" ht="15.75" customHeight="1">
      <c r="A521" s="27"/>
      <c r="B521" s="27"/>
      <c r="C521" s="135"/>
      <c r="D521" s="27"/>
      <c r="E521" s="27"/>
      <c r="F521" s="135"/>
      <c r="G521" s="27"/>
      <c r="H521" s="136"/>
      <c r="I521" s="136"/>
      <c r="J521" s="136"/>
      <c r="K521" s="136"/>
      <c r="L521" s="136"/>
      <c r="M521" s="136"/>
      <c r="N521" s="136"/>
      <c r="O521" s="136"/>
      <c r="P521" s="136"/>
      <c r="Q521" s="27"/>
      <c r="R521" s="136"/>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row>
    <row r="522" spans="1:44" ht="15.75" customHeight="1">
      <c r="A522" s="27"/>
      <c r="B522" s="27"/>
      <c r="C522" s="135"/>
      <c r="D522" s="27"/>
      <c r="E522" s="27"/>
      <c r="F522" s="135"/>
      <c r="G522" s="27"/>
      <c r="H522" s="136"/>
      <c r="I522" s="136"/>
      <c r="J522" s="136"/>
      <c r="K522" s="136"/>
      <c r="L522" s="136"/>
      <c r="M522" s="136"/>
      <c r="N522" s="136"/>
      <c r="O522" s="136"/>
      <c r="P522" s="136"/>
      <c r="Q522" s="27"/>
      <c r="R522" s="136"/>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row>
    <row r="523" spans="1:44" ht="15.75" customHeight="1">
      <c r="A523" s="27"/>
      <c r="B523" s="27"/>
      <c r="C523" s="135"/>
      <c r="D523" s="27"/>
      <c r="E523" s="27"/>
      <c r="F523" s="135"/>
      <c r="G523" s="27"/>
      <c r="H523" s="136"/>
      <c r="I523" s="136"/>
      <c r="J523" s="136"/>
      <c r="K523" s="136"/>
      <c r="L523" s="136"/>
      <c r="M523" s="136"/>
      <c r="N523" s="136"/>
      <c r="O523" s="136"/>
      <c r="P523" s="136"/>
      <c r="Q523" s="27"/>
      <c r="R523" s="136"/>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row>
    <row r="524" spans="1:44" ht="15.75" customHeight="1">
      <c r="A524" s="27"/>
      <c r="B524" s="27"/>
      <c r="C524" s="135"/>
      <c r="D524" s="27"/>
      <c r="E524" s="27"/>
      <c r="F524" s="135"/>
      <c r="G524" s="27"/>
      <c r="H524" s="136"/>
      <c r="I524" s="136"/>
      <c r="J524" s="136"/>
      <c r="K524" s="136"/>
      <c r="L524" s="136"/>
      <c r="M524" s="136"/>
      <c r="N524" s="136"/>
      <c r="O524" s="136"/>
      <c r="P524" s="136"/>
      <c r="Q524" s="27"/>
      <c r="R524" s="136"/>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row>
    <row r="525" spans="1:44" ht="15.75" customHeight="1">
      <c r="A525" s="27"/>
      <c r="B525" s="27"/>
      <c r="C525" s="135"/>
      <c r="D525" s="27"/>
      <c r="E525" s="27"/>
      <c r="F525" s="135"/>
      <c r="G525" s="27"/>
      <c r="H525" s="136"/>
      <c r="I525" s="136"/>
      <c r="J525" s="136"/>
      <c r="K525" s="136"/>
      <c r="L525" s="136"/>
      <c r="M525" s="136"/>
      <c r="N525" s="136"/>
      <c r="O525" s="136"/>
      <c r="P525" s="136"/>
      <c r="Q525" s="27"/>
      <c r="R525" s="136"/>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row>
    <row r="526" spans="1:44" ht="15.75" customHeight="1">
      <c r="A526" s="27"/>
      <c r="B526" s="27"/>
      <c r="C526" s="135"/>
      <c r="D526" s="27"/>
      <c r="E526" s="27"/>
      <c r="F526" s="135"/>
      <c r="G526" s="27"/>
      <c r="H526" s="136"/>
      <c r="I526" s="136"/>
      <c r="J526" s="136"/>
      <c r="K526" s="136"/>
      <c r="L526" s="136"/>
      <c r="M526" s="136"/>
      <c r="N526" s="136"/>
      <c r="O526" s="136"/>
      <c r="P526" s="136"/>
      <c r="Q526" s="27"/>
      <c r="R526" s="136"/>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row>
    <row r="527" spans="1:44" ht="15.75" customHeight="1">
      <c r="A527" s="27"/>
      <c r="B527" s="27"/>
      <c r="C527" s="135"/>
      <c r="D527" s="27"/>
      <c r="E527" s="27"/>
      <c r="F527" s="135"/>
      <c r="G527" s="27"/>
      <c r="H527" s="136"/>
      <c r="I527" s="136"/>
      <c r="J527" s="136"/>
      <c r="K527" s="136"/>
      <c r="L527" s="136"/>
      <c r="M527" s="136"/>
      <c r="N527" s="136"/>
      <c r="O527" s="136"/>
      <c r="P527" s="136"/>
      <c r="Q527" s="27"/>
      <c r="R527" s="136"/>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row>
    <row r="528" spans="1:44" ht="15.75" customHeight="1">
      <c r="A528" s="27"/>
      <c r="B528" s="27"/>
      <c r="C528" s="135"/>
      <c r="D528" s="27"/>
      <c r="E528" s="27"/>
      <c r="F528" s="135"/>
      <c r="G528" s="27"/>
      <c r="H528" s="136"/>
      <c r="I528" s="136"/>
      <c r="J528" s="136"/>
      <c r="K528" s="136"/>
      <c r="L528" s="136"/>
      <c r="M528" s="136"/>
      <c r="N528" s="136"/>
      <c r="O528" s="136"/>
      <c r="P528" s="136"/>
      <c r="Q528" s="27"/>
      <c r="R528" s="136"/>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row>
    <row r="529" spans="1:44" ht="15.75" customHeight="1">
      <c r="A529" s="27"/>
      <c r="B529" s="27"/>
      <c r="C529" s="135"/>
      <c r="D529" s="27"/>
      <c r="E529" s="27"/>
      <c r="F529" s="135"/>
      <c r="G529" s="27"/>
      <c r="H529" s="136"/>
      <c r="I529" s="136"/>
      <c r="J529" s="136"/>
      <c r="K529" s="136"/>
      <c r="L529" s="136"/>
      <c r="M529" s="136"/>
      <c r="N529" s="136"/>
      <c r="O529" s="136"/>
      <c r="P529" s="136"/>
      <c r="Q529" s="27"/>
      <c r="R529" s="136"/>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row>
    <row r="530" spans="1:44" ht="15.75" customHeight="1">
      <c r="A530" s="27"/>
      <c r="B530" s="27"/>
      <c r="C530" s="135"/>
      <c r="D530" s="27"/>
      <c r="E530" s="27"/>
      <c r="F530" s="135"/>
      <c r="G530" s="27"/>
      <c r="H530" s="136"/>
      <c r="I530" s="136"/>
      <c r="J530" s="136"/>
      <c r="K530" s="136"/>
      <c r="L530" s="136"/>
      <c r="M530" s="136"/>
      <c r="N530" s="136"/>
      <c r="O530" s="136"/>
      <c r="P530" s="136"/>
      <c r="Q530" s="27"/>
      <c r="R530" s="136"/>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row>
    <row r="531" spans="1:44" ht="15.75" customHeight="1">
      <c r="A531" s="27"/>
      <c r="B531" s="27"/>
      <c r="C531" s="135"/>
      <c r="D531" s="27"/>
      <c r="E531" s="27"/>
      <c r="F531" s="135"/>
      <c r="G531" s="27"/>
      <c r="H531" s="136"/>
      <c r="I531" s="136"/>
      <c r="J531" s="136"/>
      <c r="K531" s="136"/>
      <c r="L531" s="136"/>
      <c r="M531" s="136"/>
      <c r="N531" s="136"/>
      <c r="O531" s="136"/>
      <c r="P531" s="136"/>
      <c r="Q531" s="27"/>
      <c r="R531" s="136"/>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row>
    <row r="532" spans="1:44" ht="15.75" customHeight="1">
      <c r="A532" s="27"/>
      <c r="B532" s="27"/>
      <c r="C532" s="135"/>
      <c r="D532" s="27"/>
      <c r="E532" s="27"/>
      <c r="F532" s="135"/>
      <c r="G532" s="27"/>
      <c r="H532" s="136"/>
      <c r="I532" s="136"/>
      <c r="J532" s="136"/>
      <c r="K532" s="136"/>
      <c r="L532" s="136"/>
      <c r="M532" s="136"/>
      <c r="N532" s="136"/>
      <c r="O532" s="136"/>
      <c r="P532" s="136"/>
      <c r="Q532" s="27"/>
      <c r="R532" s="136"/>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row>
    <row r="533" spans="1:44" ht="15.75" customHeight="1">
      <c r="A533" s="27"/>
      <c r="B533" s="27"/>
      <c r="C533" s="135"/>
      <c r="D533" s="27"/>
      <c r="E533" s="27"/>
      <c r="F533" s="135"/>
      <c r="G533" s="27"/>
      <c r="H533" s="136"/>
      <c r="I533" s="136"/>
      <c r="J533" s="136"/>
      <c r="K533" s="136"/>
      <c r="L533" s="136"/>
      <c r="M533" s="136"/>
      <c r="N533" s="136"/>
      <c r="O533" s="136"/>
      <c r="P533" s="136"/>
      <c r="Q533" s="27"/>
      <c r="R533" s="136"/>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row>
    <row r="534" spans="1:44" ht="15.75" customHeight="1">
      <c r="A534" s="27"/>
      <c r="B534" s="27"/>
      <c r="C534" s="135"/>
      <c r="D534" s="27"/>
      <c r="E534" s="27"/>
      <c r="F534" s="135"/>
      <c r="G534" s="27"/>
      <c r="H534" s="136"/>
      <c r="I534" s="136"/>
      <c r="J534" s="136"/>
      <c r="K534" s="136"/>
      <c r="L534" s="136"/>
      <c r="M534" s="136"/>
      <c r="N534" s="136"/>
      <c r="O534" s="136"/>
      <c r="P534" s="136"/>
      <c r="Q534" s="27"/>
      <c r="R534" s="136"/>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row>
    <row r="535" spans="1:44" ht="15.75" customHeight="1">
      <c r="A535" s="27"/>
      <c r="B535" s="27"/>
      <c r="C535" s="135"/>
      <c r="D535" s="27"/>
      <c r="E535" s="27"/>
      <c r="F535" s="135"/>
      <c r="G535" s="27"/>
      <c r="H535" s="136"/>
      <c r="I535" s="136"/>
      <c r="J535" s="136"/>
      <c r="K535" s="136"/>
      <c r="L535" s="136"/>
      <c r="M535" s="136"/>
      <c r="N535" s="136"/>
      <c r="O535" s="136"/>
      <c r="P535" s="136"/>
      <c r="Q535" s="27"/>
      <c r="R535" s="136"/>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row>
    <row r="536" spans="1:44" ht="15.75" customHeight="1">
      <c r="A536" s="27"/>
      <c r="B536" s="27"/>
      <c r="C536" s="135"/>
      <c r="D536" s="27"/>
      <c r="E536" s="27"/>
      <c r="F536" s="135"/>
      <c r="G536" s="27"/>
      <c r="H536" s="136"/>
      <c r="I536" s="136"/>
      <c r="J536" s="136"/>
      <c r="K536" s="136"/>
      <c r="L536" s="136"/>
      <c r="M536" s="136"/>
      <c r="N536" s="136"/>
      <c r="O536" s="136"/>
      <c r="P536" s="136"/>
      <c r="Q536" s="27"/>
      <c r="R536" s="136"/>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row>
    <row r="537" spans="1:44" ht="15.75" customHeight="1">
      <c r="A537" s="27"/>
      <c r="B537" s="27"/>
      <c r="C537" s="135"/>
      <c r="D537" s="27"/>
      <c r="E537" s="27"/>
      <c r="F537" s="135"/>
      <c r="G537" s="27"/>
      <c r="H537" s="136"/>
      <c r="I537" s="136"/>
      <c r="J537" s="136"/>
      <c r="K537" s="136"/>
      <c r="L537" s="136"/>
      <c r="M537" s="136"/>
      <c r="N537" s="136"/>
      <c r="O537" s="136"/>
      <c r="P537" s="136"/>
      <c r="Q537" s="27"/>
      <c r="R537" s="136"/>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row>
    <row r="538" spans="1:44" ht="15.75" customHeight="1">
      <c r="A538" s="27"/>
      <c r="B538" s="27"/>
      <c r="C538" s="135"/>
      <c r="D538" s="27"/>
      <c r="E538" s="27"/>
      <c r="F538" s="135"/>
      <c r="G538" s="27"/>
      <c r="H538" s="136"/>
      <c r="I538" s="136"/>
      <c r="J538" s="136"/>
      <c r="K538" s="136"/>
      <c r="L538" s="136"/>
      <c r="M538" s="136"/>
      <c r="N538" s="136"/>
      <c r="O538" s="136"/>
      <c r="P538" s="136"/>
      <c r="Q538" s="27"/>
      <c r="R538" s="136"/>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row>
    <row r="539" spans="1:44" ht="15.75" customHeight="1">
      <c r="A539" s="27"/>
      <c r="B539" s="27"/>
      <c r="C539" s="135"/>
      <c r="D539" s="27"/>
      <c r="E539" s="27"/>
      <c r="F539" s="135"/>
      <c r="G539" s="27"/>
      <c r="H539" s="136"/>
      <c r="I539" s="136"/>
      <c r="J539" s="136"/>
      <c r="K539" s="136"/>
      <c r="L539" s="136"/>
      <c r="M539" s="136"/>
      <c r="N539" s="136"/>
      <c r="O539" s="136"/>
      <c r="P539" s="136"/>
      <c r="Q539" s="27"/>
      <c r="R539" s="136"/>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row>
    <row r="540" spans="1:44" ht="15.75" customHeight="1">
      <c r="A540" s="27"/>
      <c r="B540" s="27"/>
      <c r="C540" s="135"/>
      <c r="D540" s="27"/>
      <c r="E540" s="27"/>
      <c r="F540" s="135"/>
      <c r="G540" s="27"/>
      <c r="H540" s="136"/>
      <c r="I540" s="136"/>
      <c r="J540" s="136"/>
      <c r="K540" s="136"/>
      <c r="L540" s="136"/>
      <c r="M540" s="136"/>
      <c r="N540" s="136"/>
      <c r="O540" s="136"/>
      <c r="P540" s="136"/>
      <c r="Q540" s="27"/>
      <c r="R540" s="136"/>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row>
    <row r="541" spans="1:44" ht="15.75" customHeight="1">
      <c r="A541" s="27"/>
      <c r="B541" s="27"/>
      <c r="C541" s="135"/>
      <c r="D541" s="27"/>
      <c r="E541" s="27"/>
      <c r="F541" s="135"/>
      <c r="G541" s="27"/>
      <c r="H541" s="136"/>
      <c r="I541" s="136"/>
      <c r="J541" s="136"/>
      <c r="K541" s="136"/>
      <c r="L541" s="136"/>
      <c r="M541" s="136"/>
      <c r="N541" s="136"/>
      <c r="O541" s="136"/>
      <c r="P541" s="136"/>
      <c r="Q541" s="27"/>
      <c r="R541" s="136"/>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row>
    <row r="542" spans="1:44" ht="15.75" customHeight="1">
      <c r="A542" s="27"/>
      <c r="B542" s="27"/>
      <c r="C542" s="135"/>
      <c r="D542" s="27"/>
      <c r="E542" s="27"/>
      <c r="F542" s="135"/>
      <c r="G542" s="27"/>
      <c r="H542" s="136"/>
      <c r="I542" s="136"/>
      <c r="J542" s="136"/>
      <c r="K542" s="136"/>
      <c r="L542" s="136"/>
      <c r="M542" s="136"/>
      <c r="N542" s="136"/>
      <c r="O542" s="136"/>
      <c r="P542" s="136"/>
      <c r="Q542" s="27"/>
      <c r="R542" s="136"/>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row>
    <row r="543" spans="1:44" ht="15.75" customHeight="1">
      <c r="A543" s="27"/>
      <c r="B543" s="27"/>
      <c r="C543" s="135"/>
      <c r="D543" s="27"/>
      <c r="E543" s="27"/>
      <c r="F543" s="135"/>
      <c r="G543" s="27"/>
      <c r="H543" s="136"/>
      <c r="I543" s="136"/>
      <c r="J543" s="136"/>
      <c r="K543" s="136"/>
      <c r="L543" s="136"/>
      <c r="M543" s="136"/>
      <c r="N543" s="136"/>
      <c r="O543" s="136"/>
      <c r="P543" s="136"/>
      <c r="Q543" s="27"/>
      <c r="R543" s="136"/>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row>
    <row r="544" spans="1:44" ht="15.75" customHeight="1">
      <c r="A544" s="27"/>
      <c r="B544" s="27"/>
      <c r="C544" s="135"/>
      <c r="D544" s="27"/>
      <c r="E544" s="27"/>
      <c r="F544" s="135"/>
      <c r="G544" s="27"/>
      <c r="H544" s="136"/>
      <c r="I544" s="136"/>
      <c r="J544" s="136"/>
      <c r="K544" s="136"/>
      <c r="L544" s="136"/>
      <c r="M544" s="136"/>
      <c r="N544" s="136"/>
      <c r="O544" s="136"/>
      <c r="P544" s="136"/>
      <c r="Q544" s="27"/>
      <c r="R544" s="136"/>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row>
    <row r="545" spans="1:44" ht="15.75" customHeight="1">
      <c r="A545" s="27"/>
      <c r="B545" s="27"/>
      <c r="C545" s="135"/>
      <c r="D545" s="27"/>
      <c r="E545" s="27"/>
      <c r="F545" s="135"/>
      <c r="G545" s="27"/>
      <c r="H545" s="136"/>
      <c r="I545" s="136"/>
      <c r="J545" s="136"/>
      <c r="K545" s="136"/>
      <c r="L545" s="136"/>
      <c r="M545" s="136"/>
      <c r="N545" s="136"/>
      <c r="O545" s="136"/>
      <c r="P545" s="136"/>
      <c r="Q545" s="27"/>
      <c r="R545" s="136"/>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row>
    <row r="546" spans="1:44" ht="15.75" customHeight="1">
      <c r="A546" s="27"/>
      <c r="B546" s="27"/>
      <c r="C546" s="135"/>
      <c r="D546" s="27"/>
      <c r="E546" s="27"/>
      <c r="F546" s="135"/>
      <c r="G546" s="27"/>
      <c r="H546" s="136"/>
      <c r="I546" s="136"/>
      <c r="J546" s="136"/>
      <c r="K546" s="136"/>
      <c r="L546" s="136"/>
      <c r="M546" s="136"/>
      <c r="N546" s="136"/>
      <c r="O546" s="136"/>
      <c r="P546" s="136"/>
      <c r="Q546" s="27"/>
      <c r="R546" s="136"/>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row>
    <row r="547" spans="1:44" ht="15.75" customHeight="1">
      <c r="A547" s="27"/>
      <c r="B547" s="27"/>
      <c r="C547" s="135"/>
      <c r="D547" s="27"/>
      <c r="E547" s="27"/>
      <c r="F547" s="135"/>
      <c r="G547" s="27"/>
      <c r="H547" s="136"/>
      <c r="I547" s="136"/>
      <c r="J547" s="136"/>
      <c r="K547" s="136"/>
      <c r="L547" s="136"/>
      <c r="M547" s="136"/>
      <c r="N547" s="136"/>
      <c r="O547" s="136"/>
      <c r="P547" s="136"/>
      <c r="Q547" s="27"/>
      <c r="R547" s="136"/>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row>
    <row r="548" spans="1:44" ht="15.75" customHeight="1">
      <c r="A548" s="27"/>
      <c r="B548" s="27"/>
      <c r="C548" s="135"/>
      <c r="D548" s="27"/>
      <c r="E548" s="27"/>
      <c r="F548" s="135"/>
      <c r="G548" s="27"/>
      <c r="H548" s="136"/>
      <c r="I548" s="136"/>
      <c r="J548" s="136"/>
      <c r="K548" s="136"/>
      <c r="L548" s="136"/>
      <c r="M548" s="136"/>
      <c r="N548" s="136"/>
      <c r="O548" s="136"/>
      <c r="P548" s="136"/>
      <c r="Q548" s="27"/>
      <c r="R548" s="136"/>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row>
    <row r="549" spans="1:44" ht="15.75" customHeight="1">
      <c r="A549" s="27"/>
      <c r="B549" s="27"/>
      <c r="C549" s="135"/>
      <c r="D549" s="27"/>
      <c r="E549" s="27"/>
      <c r="F549" s="135"/>
      <c r="G549" s="27"/>
      <c r="H549" s="136"/>
      <c r="I549" s="136"/>
      <c r="J549" s="136"/>
      <c r="K549" s="136"/>
      <c r="L549" s="136"/>
      <c r="M549" s="136"/>
      <c r="N549" s="136"/>
      <c r="O549" s="136"/>
      <c r="P549" s="136"/>
      <c r="Q549" s="27"/>
      <c r="R549" s="136"/>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row>
    <row r="550" spans="1:44" ht="15.75" customHeight="1">
      <c r="A550" s="27"/>
      <c r="B550" s="27"/>
      <c r="C550" s="135"/>
      <c r="D550" s="27"/>
      <c r="E550" s="27"/>
      <c r="F550" s="135"/>
      <c r="G550" s="27"/>
      <c r="H550" s="136"/>
      <c r="I550" s="136"/>
      <c r="J550" s="136"/>
      <c r="K550" s="136"/>
      <c r="L550" s="136"/>
      <c r="M550" s="136"/>
      <c r="N550" s="136"/>
      <c r="O550" s="136"/>
      <c r="P550" s="136"/>
      <c r="Q550" s="27"/>
      <c r="R550" s="136"/>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row>
    <row r="551" spans="1:44" ht="15.75" customHeight="1">
      <c r="A551" s="27"/>
      <c r="B551" s="27"/>
      <c r="C551" s="135"/>
      <c r="D551" s="27"/>
      <c r="E551" s="27"/>
      <c r="F551" s="135"/>
      <c r="G551" s="27"/>
      <c r="H551" s="136"/>
      <c r="I551" s="136"/>
      <c r="J551" s="136"/>
      <c r="K551" s="136"/>
      <c r="L551" s="136"/>
      <c r="M551" s="136"/>
      <c r="N551" s="136"/>
      <c r="O551" s="136"/>
      <c r="P551" s="136"/>
      <c r="Q551" s="27"/>
      <c r="R551" s="136"/>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row>
    <row r="552" spans="1:44" ht="15.75" customHeight="1">
      <c r="A552" s="27"/>
      <c r="B552" s="27"/>
      <c r="C552" s="135"/>
      <c r="D552" s="27"/>
      <c r="E552" s="27"/>
      <c r="F552" s="135"/>
      <c r="G552" s="27"/>
      <c r="H552" s="136"/>
      <c r="I552" s="136"/>
      <c r="J552" s="136"/>
      <c r="K552" s="136"/>
      <c r="L552" s="136"/>
      <c r="M552" s="136"/>
      <c r="N552" s="136"/>
      <c r="O552" s="136"/>
      <c r="P552" s="136"/>
      <c r="Q552" s="27"/>
      <c r="R552" s="136"/>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row>
    <row r="553" spans="1:44" ht="15.75" customHeight="1">
      <c r="A553" s="27"/>
      <c r="B553" s="27"/>
      <c r="C553" s="135"/>
      <c r="D553" s="27"/>
      <c r="E553" s="27"/>
      <c r="F553" s="135"/>
      <c r="G553" s="27"/>
      <c r="H553" s="136"/>
      <c r="I553" s="136"/>
      <c r="J553" s="136"/>
      <c r="K553" s="136"/>
      <c r="L553" s="136"/>
      <c r="M553" s="136"/>
      <c r="N553" s="136"/>
      <c r="O553" s="136"/>
      <c r="P553" s="136"/>
      <c r="Q553" s="27"/>
      <c r="R553" s="136"/>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row>
    <row r="554" spans="1:44" ht="15.75" customHeight="1">
      <c r="A554" s="27"/>
      <c r="B554" s="27"/>
      <c r="C554" s="135"/>
      <c r="D554" s="27"/>
      <c r="E554" s="27"/>
      <c r="F554" s="135"/>
      <c r="G554" s="27"/>
      <c r="H554" s="136"/>
      <c r="I554" s="136"/>
      <c r="J554" s="136"/>
      <c r="K554" s="136"/>
      <c r="L554" s="136"/>
      <c r="M554" s="136"/>
      <c r="N554" s="136"/>
      <c r="O554" s="136"/>
      <c r="P554" s="136"/>
      <c r="Q554" s="27"/>
      <c r="R554" s="136"/>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row>
    <row r="555" spans="1:44" ht="15.75" customHeight="1">
      <c r="A555" s="27"/>
      <c r="B555" s="27"/>
      <c r="C555" s="135"/>
      <c r="D555" s="27"/>
      <c r="E555" s="27"/>
      <c r="F555" s="135"/>
      <c r="G555" s="27"/>
      <c r="H555" s="136"/>
      <c r="I555" s="136"/>
      <c r="J555" s="136"/>
      <c r="K555" s="136"/>
      <c r="L555" s="136"/>
      <c r="M555" s="136"/>
      <c r="N555" s="136"/>
      <c r="O555" s="136"/>
      <c r="P555" s="136"/>
      <c r="Q555" s="27"/>
      <c r="R555" s="136"/>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row>
    <row r="556" spans="1:44" ht="15.75" customHeight="1">
      <c r="A556" s="27"/>
      <c r="B556" s="27"/>
      <c r="C556" s="135"/>
      <c r="D556" s="27"/>
      <c r="E556" s="27"/>
      <c r="F556" s="135"/>
      <c r="G556" s="27"/>
      <c r="H556" s="136"/>
      <c r="I556" s="136"/>
      <c r="J556" s="136"/>
      <c r="K556" s="136"/>
      <c r="L556" s="136"/>
      <c r="M556" s="136"/>
      <c r="N556" s="136"/>
      <c r="O556" s="136"/>
      <c r="P556" s="136"/>
      <c r="Q556" s="27"/>
      <c r="R556" s="136"/>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row>
    <row r="557" spans="1:44" ht="15.75" customHeight="1">
      <c r="A557" s="27"/>
      <c r="B557" s="27"/>
      <c r="C557" s="135"/>
      <c r="D557" s="27"/>
      <c r="E557" s="27"/>
      <c r="F557" s="135"/>
      <c r="G557" s="27"/>
      <c r="H557" s="136"/>
      <c r="I557" s="136"/>
      <c r="J557" s="136"/>
      <c r="K557" s="136"/>
      <c r="L557" s="136"/>
      <c r="M557" s="136"/>
      <c r="N557" s="136"/>
      <c r="O557" s="136"/>
      <c r="P557" s="136"/>
      <c r="Q557" s="27"/>
      <c r="R557" s="136"/>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row>
    <row r="558" spans="1:44" ht="15.75" customHeight="1">
      <c r="A558" s="27"/>
      <c r="B558" s="27"/>
      <c r="C558" s="135"/>
      <c r="D558" s="27"/>
      <c r="E558" s="27"/>
      <c r="F558" s="135"/>
      <c r="G558" s="27"/>
      <c r="H558" s="136"/>
      <c r="I558" s="136"/>
      <c r="J558" s="136"/>
      <c r="K558" s="136"/>
      <c r="L558" s="136"/>
      <c r="M558" s="136"/>
      <c r="N558" s="136"/>
      <c r="O558" s="136"/>
      <c r="P558" s="136"/>
      <c r="Q558" s="27"/>
      <c r="R558" s="136"/>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row>
    <row r="559" spans="1:44" ht="15.75" customHeight="1">
      <c r="A559" s="27"/>
      <c r="B559" s="27"/>
      <c r="C559" s="135"/>
      <c r="D559" s="27"/>
      <c r="E559" s="27"/>
      <c r="F559" s="135"/>
      <c r="G559" s="27"/>
      <c r="H559" s="136"/>
      <c r="I559" s="136"/>
      <c r="J559" s="136"/>
      <c r="K559" s="136"/>
      <c r="L559" s="136"/>
      <c r="M559" s="136"/>
      <c r="N559" s="136"/>
      <c r="O559" s="136"/>
      <c r="P559" s="136"/>
      <c r="Q559" s="27"/>
      <c r="R559" s="136"/>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row>
    <row r="560" spans="1:44" ht="15.75" customHeight="1">
      <c r="A560" s="27"/>
      <c r="B560" s="27"/>
      <c r="C560" s="135"/>
      <c r="D560" s="27"/>
      <c r="E560" s="27"/>
      <c r="F560" s="135"/>
      <c r="G560" s="27"/>
      <c r="H560" s="136"/>
      <c r="I560" s="136"/>
      <c r="J560" s="136"/>
      <c r="K560" s="136"/>
      <c r="L560" s="136"/>
      <c r="M560" s="136"/>
      <c r="N560" s="136"/>
      <c r="O560" s="136"/>
      <c r="P560" s="136"/>
      <c r="Q560" s="27"/>
      <c r="R560" s="136"/>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row>
    <row r="561" spans="1:44" ht="15.75" customHeight="1">
      <c r="A561" s="27"/>
      <c r="B561" s="27"/>
      <c r="C561" s="135"/>
      <c r="D561" s="27"/>
      <c r="E561" s="27"/>
      <c r="F561" s="135"/>
      <c r="G561" s="27"/>
      <c r="H561" s="136"/>
      <c r="I561" s="136"/>
      <c r="J561" s="136"/>
      <c r="K561" s="136"/>
      <c r="L561" s="136"/>
      <c r="M561" s="136"/>
      <c r="N561" s="136"/>
      <c r="O561" s="136"/>
      <c r="P561" s="136"/>
      <c r="Q561" s="27"/>
      <c r="R561" s="136"/>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row>
    <row r="562" spans="1:44" ht="15.75" customHeight="1">
      <c r="A562" s="27"/>
      <c r="B562" s="27"/>
      <c r="C562" s="135"/>
      <c r="D562" s="27"/>
      <c r="E562" s="27"/>
      <c r="F562" s="135"/>
      <c r="G562" s="27"/>
      <c r="H562" s="136"/>
      <c r="I562" s="136"/>
      <c r="J562" s="136"/>
      <c r="K562" s="136"/>
      <c r="L562" s="136"/>
      <c r="M562" s="136"/>
      <c r="N562" s="136"/>
      <c r="O562" s="136"/>
      <c r="P562" s="136"/>
      <c r="Q562" s="27"/>
      <c r="R562" s="136"/>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row>
    <row r="563" spans="1:44" ht="15.75" customHeight="1">
      <c r="A563" s="27"/>
      <c r="B563" s="27"/>
      <c r="C563" s="135"/>
      <c r="D563" s="27"/>
      <c r="E563" s="27"/>
      <c r="F563" s="135"/>
      <c r="G563" s="27"/>
      <c r="H563" s="136"/>
      <c r="I563" s="136"/>
      <c r="J563" s="136"/>
      <c r="K563" s="136"/>
      <c r="L563" s="136"/>
      <c r="M563" s="136"/>
      <c r="N563" s="136"/>
      <c r="O563" s="136"/>
      <c r="P563" s="136"/>
      <c r="Q563" s="27"/>
      <c r="R563" s="136"/>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row>
    <row r="564" spans="1:44" ht="15.75" customHeight="1">
      <c r="A564" s="27"/>
      <c r="B564" s="27"/>
      <c r="C564" s="135"/>
      <c r="D564" s="27"/>
      <c r="E564" s="27"/>
      <c r="F564" s="135"/>
      <c r="G564" s="27"/>
      <c r="H564" s="136"/>
      <c r="I564" s="136"/>
      <c r="J564" s="136"/>
      <c r="K564" s="136"/>
      <c r="L564" s="136"/>
      <c r="M564" s="136"/>
      <c r="N564" s="136"/>
      <c r="O564" s="136"/>
      <c r="P564" s="136"/>
      <c r="Q564" s="27"/>
      <c r="R564" s="136"/>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row>
    <row r="565" spans="1:44" ht="15.75" customHeight="1">
      <c r="A565" s="27"/>
      <c r="B565" s="27"/>
      <c r="C565" s="135"/>
      <c r="D565" s="27"/>
      <c r="E565" s="27"/>
      <c r="F565" s="135"/>
      <c r="G565" s="27"/>
      <c r="H565" s="136"/>
      <c r="I565" s="136"/>
      <c r="J565" s="136"/>
      <c r="K565" s="136"/>
      <c r="L565" s="136"/>
      <c r="M565" s="136"/>
      <c r="N565" s="136"/>
      <c r="O565" s="136"/>
      <c r="P565" s="136"/>
      <c r="Q565" s="27"/>
      <c r="R565" s="136"/>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row>
    <row r="566" spans="1:44" ht="15.75" customHeight="1">
      <c r="A566" s="27"/>
      <c r="B566" s="27"/>
      <c r="C566" s="135"/>
      <c r="D566" s="27"/>
      <c r="E566" s="27"/>
      <c r="F566" s="135"/>
      <c r="G566" s="27"/>
      <c r="H566" s="136"/>
      <c r="I566" s="136"/>
      <c r="J566" s="136"/>
      <c r="K566" s="136"/>
      <c r="L566" s="136"/>
      <c r="M566" s="136"/>
      <c r="N566" s="136"/>
      <c r="O566" s="136"/>
      <c r="P566" s="136"/>
      <c r="Q566" s="27"/>
      <c r="R566" s="136"/>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row>
    <row r="567" spans="1:44" ht="15.75" customHeight="1">
      <c r="A567" s="27"/>
      <c r="B567" s="27"/>
      <c r="C567" s="135"/>
      <c r="D567" s="27"/>
      <c r="E567" s="27"/>
      <c r="F567" s="135"/>
      <c r="G567" s="27"/>
      <c r="H567" s="136"/>
      <c r="I567" s="136"/>
      <c r="J567" s="136"/>
      <c r="K567" s="136"/>
      <c r="L567" s="136"/>
      <c r="M567" s="136"/>
      <c r="N567" s="136"/>
      <c r="O567" s="136"/>
      <c r="P567" s="136"/>
      <c r="Q567" s="27"/>
      <c r="R567" s="136"/>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row>
    <row r="568" spans="1:44" ht="15.75" customHeight="1">
      <c r="A568" s="27"/>
      <c r="B568" s="27"/>
      <c r="C568" s="135"/>
      <c r="D568" s="27"/>
      <c r="E568" s="27"/>
      <c r="F568" s="135"/>
      <c r="G568" s="27"/>
      <c r="H568" s="136"/>
      <c r="I568" s="136"/>
      <c r="J568" s="136"/>
      <c r="K568" s="136"/>
      <c r="L568" s="136"/>
      <c r="M568" s="136"/>
      <c r="N568" s="136"/>
      <c r="O568" s="136"/>
      <c r="P568" s="136"/>
      <c r="Q568" s="27"/>
      <c r="R568" s="136"/>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row>
    <row r="569" spans="1:44" ht="15.75" customHeight="1">
      <c r="A569" s="27"/>
      <c r="B569" s="27"/>
      <c r="C569" s="135"/>
      <c r="D569" s="27"/>
      <c r="E569" s="27"/>
      <c r="F569" s="135"/>
      <c r="G569" s="27"/>
      <c r="H569" s="136"/>
      <c r="I569" s="136"/>
      <c r="J569" s="136"/>
      <c r="K569" s="136"/>
      <c r="L569" s="136"/>
      <c r="M569" s="136"/>
      <c r="N569" s="136"/>
      <c r="O569" s="136"/>
      <c r="P569" s="136"/>
      <c r="Q569" s="27"/>
      <c r="R569" s="136"/>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row>
    <row r="570" spans="1:44" ht="15.75" customHeight="1">
      <c r="A570" s="27"/>
      <c r="B570" s="27"/>
      <c r="C570" s="135"/>
      <c r="D570" s="27"/>
      <c r="E570" s="27"/>
      <c r="F570" s="135"/>
      <c r="G570" s="27"/>
      <c r="H570" s="136"/>
      <c r="I570" s="136"/>
      <c r="J570" s="136"/>
      <c r="K570" s="136"/>
      <c r="L570" s="136"/>
      <c r="M570" s="136"/>
      <c r="N570" s="136"/>
      <c r="O570" s="136"/>
      <c r="P570" s="136"/>
      <c r="Q570" s="27"/>
      <c r="R570" s="136"/>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row>
    <row r="571" spans="1:44" ht="15.75" customHeight="1">
      <c r="A571" s="27"/>
      <c r="B571" s="27"/>
      <c r="C571" s="135"/>
      <c r="D571" s="27"/>
      <c r="E571" s="27"/>
      <c r="F571" s="135"/>
      <c r="G571" s="27"/>
      <c r="H571" s="136"/>
      <c r="I571" s="136"/>
      <c r="J571" s="136"/>
      <c r="K571" s="136"/>
      <c r="L571" s="136"/>
      <c r="M571" s="136"/>
      <c r="N571" s="136"/>
      <c r="O571" s="136"/>
      <c r="P571" s="136"/>
      <c r="Q571" s="27"/>
      <c r="R571" s="136"/>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row>
    <row r="572" spans="1:44" ht="15.75" customHeight="1">
      <c r="A572" s="27"/>
      <c r="B572" s="27"/>
      <c r="C572" s="135"/>
      <c r="D572" s="27"/>
      <c r="E572" s="27"/>
      <c r="F572" s="135"/>
      <c r="G572" s="27"/>
      <c r="H572" s="136"/>
      <c r="I572" s="136"/>
      <c r="J572" s="136"/>
      <c r="K572" s="136"/>
      <c r="L572" s="136"/>
      <c r="M572" s="136"/>
      <c r="N572" s="136"/>
      <c r="O572" s="136"/>
      <c r="P572" s="136"/>
      <c r="Q572" s="27"/>
      <c r="R572" s="136"/>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row>
    <row r="573" spans="1:44" ht="15.75" customHeight="1">
      <c r="A573" s="27"/>
      <c r="B573" s="27"/>
      <c r="C573" s="135"/>
      <c r="D573" s="27"/>
      <c r="E573" s="27"/>
      <c r="F573" s="135"/>
      <c r="G573" s="27"/>
      <c r="H573" s="136"/>
      <c r="I573" s="136"/>
      <c r="J573" s="136"/>
      <c r="K573" s="136"/>
      <c r="L573" s="136"/>
      <c r="M573" s="136"/>
      <c r="N573" s="136"/>
      <c r="O573" s="136"/>
      <c r="P573" s="136"/>
      <c r="Q573" s="27"/>
      <c r="R573" s="136"/>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row>
    <row r="574" spans="1:44" ht="15.75" customHeight="1">
      <c r="A574" s="27"/>
      <c r="B574" s="27"/>
      <c r="C574" s="135"/>
      <c r="D574" s="27"/>
      <c r="E574" s="27"/>
      <c r="F574" s="135"/>
      <c r="G574" s="27"/>
      <c r="H574" s="136"/>
      <c r="I574" s="136"/>
      <c r="J574" s="136"/>
      <c r="K574" s="136"/>
      <c r="L574" s="136"/>
      <c r="M574" s="136"/>
      <c r="N574" s="136"/>
      <c r="O574" s="136"/>
      <c r="P574" s="136"/>
      <c r="Q574" s="27"/>
      <c r="R574" s="136"/>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row>
    <row r="575" spans="1:44" ht="15.75" customHeight="1">
      <c r="A575" s="27"/>
      <c r="B575" s="27"/>
      <c r="C575" s="135"/>
      <c r="D575" s="27"/>
      <c r="E575" s="27"/>
      <c r="F575" s="135"/>
      <c r="G575" s="27"/>
      <c r="H575" s="136"/>
      <c r="I575" s="136"/>
      <c r="J575" s="136"/>
      <c r="K575" s="136"/>
      <c r="L575" s="136"/>
      <c r="M575" s="136"/>
      <c r="N575" s="136"/>
      <c r="O575" s="136"/>
      <c r="P575" s="136"/>
      <c r="Q575" s="27"/>
      <c r="R575" s="136"/>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row>
    <row r="576" spans="1:44" ht="15.75" customHeight="1">
      <c r="A576" s="27"/>
      <c r="B576" s="27"/>
      <c r="C576" s="135"/>
      <c r="D576" s="27"/>
      <c r="E576" s="27"/>
      <c r="F576" s="135"/>
      <c r="G576" s="27"/>
      <c r="H576" s="136"/>
      <c r="I576" s="136"/>
      <c r="J576" s="136"/>
      <c r="K576" s="136"/>
      <c r="L576" s="136"/>
      <c r="M576" s="136"/>
      <c r="N576" s="136"/>
      <c r="O576" s="136"/>
      <c r="P576" s="136"/>
      <c r="Q576" s="27"/>
      <c r="R576" s="136"/>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row>
    <row r="577" spans="1:44" ht="15.75" customHeight="1">
      <c r="A577" s="27"/>
      <c r="B577" s="27"/>
      <c r="C577" s="135"/>
      <c r="D577" s="27"/>
      <c r="E577" s="27"/>
      <c r="F577" s="135"/>
      <c r="G577" s="27"/>
      <c r="H577" s="136"/>
      <c r="I577" s="136"/>
      <c r="J577" s="136"/>
      <c r="K577" s="136"/>
      <c r="L577" s="136"/>
      <c r="M577" s="136"/>
      <c r="N577" s="136"/>
      <c r="O577" s="136"/>
      <c r="P577" s="136"/>
      <c r="Q577" s="27"/>
      <c r="R577" s="136"/>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row>
    <row r="578" spans="1:44" ht="15.75" customHeight="1">
      <c r="A578" s="27"/>
      <c r="B578" s="27"/>
      <c r="C578" s="135"/>
      <c r="D578" s="27"/>
      <c r="E578" s="27"/>
      <c r="F578" s="135"/>
      <c r="G578" s="27"/>
      <c r="H578" s="136"/>
      <c r="I578" s="136"/>
      <c r="J578" s="136"/>
      <c r="K578" s="136"/>
      <c r="L578" s="136"/>
      <c r="M578" s="136"/>
      <c r="N578" s="136"/>
      <c r="O578" s="136"/>
      <c r="P578" s="136"/>
      <c r="Q578" s="27"/>
      <c r="R578" s="136"/>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row>
    <row r="579" spans="1:44" ht="15.75" customHeight="1">
      <c r="A579" s="27"/>
      <c r="B579" s="27"/>
      <c r="C579" s="135"/>
      <c r="D579" s="27"/>
      <c r="E579" s="27"/>
      <c r="F579" s="135"/>
      <c r="G579" s="27"/>
      <c r="H579" s="136"/>
      <c r="I579" s="136"/>
      <c r="J579" s="136"/>
      <c r="K579" s="136"/>
      <c r="L579" s="136"/>
      <c r="M579" s="136"/>
      <c r="N579" s="136"/>
      <c r="O579" s="136"/>
      <c r="P579" s="136"/>
      <c r="Q579" s="27"/>
      <c r="R579" s="136"/>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row>
    <row r="580" spans="1:44" ht="15.75" customHeight="1">
      <c r="A580" s="27"/>
      <c r="B580" s="27"/>
      <c r="C580" s="135"/>
      <c r="D580" s="27"/>
      <c r="E580" s="27"/>
      <c r="F580" s="135"/>
      <c r="G580" s="27"/>
      <c r="H580" s="136"/>
      <c r="I580" s="136"/>
      <c r="J580" s="136"/>
      <c r="K580" s="136"/>
      <c r="L580" s="136"/>
      <c r="M580" s="136"/>
      <c r="N580" s="136"/>
      <c r="O580" s="136"/>
      <c r="P580" s="136"/>
      <c r="Q580" s="27"/>
      <c r="R580" s="136"/>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row>
    <row r="581" spans="1:44" ht="15.75" customHeight="1">
      <c r="A581" s="27"/>
      <c r="B581" s="27"/>
      <c r="C581" s="135"/>
      <c r="D581" s="27"/>
      <c r="E581" s="27"/>
      <c r="F581" s="135"/>
      <c r="G581" s="27"/>
      <c r="H581" s="136"/>
      <c r="I581" s="136"/>
      <c r="J581" s="136"/>
      <c r="K581" s="136"/>
      <c r="L581" s="136"/>
      <c r="M581" s="136"/>
      <c r="N581" s="136"/>
      <c r="O581" s="136"/>
      <c r="P581" s="136"/>
      <c r="Q581" s="27"/>
      <c r="R581" s="136"/>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row>
    <row r="582" spans="1:44" ht="15.75" customHeight="1">
      <c r="A582" s="27"/>
      <c r="B582" s="27"/>
      <c r="C582" s="135"/>
      <c r="D582" s="27"/>
      <c r="E582" s="27"/>
      <c r="F582" s="135"/>
      <c r="G582" s="27"/>
      <c r="H582" s="136"/>
      <c r="I582" s="136"/>
      <c r="J582" s="136"/>
      <c r="K582" s="136"/>
      <c r="L582" s="136"/>
      <c r="M582" s="136"/>
      <c r="N582" s="136"/>
      <c r="O582" s="136"/>
      <c r="P582" s="136"/>
      <c r="Q582" s="27"/>
      <c r="R582" s="136"/>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row>
    <row r="583" spans="1:44" ht="15.75" customHeight="1">
      <c r="A583" s="27"/>
      <c r="B583" s="27"/>
      <c r="C583" s="135"/>
      <c r="D583" s="27"/>
      <c r="E583" s="27"/>
      <c r="F583" s="135"/>
      <c r="G583" s="27"/>
      <c r="H583" s="136"/>
      <c r="I583" s="136"/>
      <c r="J583" s="136"/>
      <c r="K583" s="136"/>
      <c r="L583" s="136"/>
      <c r="M583" s="136"/>
      <c r="N583" s="136"/>
      <c r="O583" s="136"/>
      <c r="P583" s="136"/>
      <c r="Q583" s="27"/>
      <c r="R583" s="136"/>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row>
    <row r="584" spans="1:44" ht="15.75" customHeight="1">
      <c r="A584" s="27"/>
      <c r="B584" s="27"/>
      <c r="C584" s="135"/>
      <c r="D584" s="27"/>
      <c r="E584" s="27"/>
      <c r="F584" s="135"/>
      <c r="G584" s="27"/>
      <c r="H584" s="136"/>
      <c r="I584" s="136"/>
      <c r="J584" s="136"/>
      <c r="K584" s="136"/>
      <c r="L584" s="136"/>
      <c r="M584" s="136"/>
      <c r="N584" s="136"/>
      <c r="O584" s="136"/>
      <c r="P584" s="136"/>
      <c r="Q584" s="27"/>
      <c r="R584" s="136"/>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row>
    <row r="585" spans="1:44" ht="15.75" customHeight="1">
      <c r="A585" s="27"/>
      <c r="B585" s="27"/>
      <c r="C585" s="135"/>
      <c r="D585" s="27"/>
      <c r="E585" s="27"/>
      <c r="F585" s="135"/>
      <c r="G585" s="27"/>
      <c r="H585" s="136"/>
      <c r="I585" s="136"/>
      <c r="J585" s="136"/>
      <c r="K585" s="136"/>
      <c r="L585" s="136"/>
      <c r="M585" s="136"/>
      <c r="N585" s="136"/>
      <c r="O585" s="136"/>
      <c r="P585" s="136"/>
      <c r="Q585" s="27"/>
      <c r="R585" s="136"/>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row>
    <row r="586" spans="1:44" ht="15.75" customHeight="1">
      <c r="A586" s="27"/>
      <c r="B586" s="27"/>
      <c r="C586" s="135"/>
      <c r="D586" s="27"/>
      <c r="E586" s="27"/>
      <c r="F586" s="135"/>
      <c r="G586" s="27"/>
      <c r="H586" s="136"/>
      <c r="I586" s="136"/>
      <c r="J586" s="136"/>
      <c r="K586" s="136"/>
      <c r="L586" s="136"/>
      <c r="M586" s="136"/>
      <c r="N586" s="136"/>
      <c r="O586" s="136"/>
      <c r="P586" s="136"/>
      <c r="Q586" s="27"/>
      <c r="R586" s="136"/>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row>
    <row r="587" spans="1:44" ht="15.75" customHeight="1">
      <c r="A587" s="27"/>
      <c r="B587" s="27"/>
      <c r="C587" s="135"/>
      <c r="D587" s="27"/>
      <c r="E587" s="27"/>
      <c r="F587" s="135"/>
      <c r="G587" s="27"/>
      <c r="H587" s="136"/>
      <c r="I587" s="136"/>
      <c r="J587" s="136"/>
      <c r="K587" s="136"/>
      <c r="L587" s="136"/>
      <c r="M587" s="136"/>
      <c r="N587" s="136"/>
      <c r="O587" s="136"/>
      <c r="P587" s="136"/>
      <c r="Q587" s="27"/>
      <c r="R587" s="136"/>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row>
    <row r="588" spans="1:44" ht="15.75" customHeight="1">
      <c r="A588" s="27"/>
      <c r="B588" s="27"/>
      <c r="C588" s="135"/>
      <c r="D588" s="27"/>
      <c r="E588" s="27"/>
      <c r="F588" s="135"/>
      <c r="G588" s="27"/>
      <c r="H588" s="136"/>
      <c r="I588" s="136"/>
      <c r="J588" s="136"/>
      <c r="K588" s="136"/>
      <c r="L588" s="136"/>
      <c r="M588" s="136"/>
      <c r="N588" s="136"/>
      <c r="O588" s="136"/>
      <c r="P588" s="136"/>
      <c r="Q588" s="27"/>
      <c r="R588" s="136"/>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row>
    <row r="589" spans="1:44" ht="15.75" customHeight="1">
      <c r="A589" s="27"/>
      <c r="B589" s="27"/>
      <c r="C589" s="135"/>
      <c r="D589" s="27"/>
      <c r="E589" s="27"/>
      <c r="F589" s="135"/>
      <c r="G589" s="27"/>
      <c r="H589" s="136"/>
      <c r="I589" s="136"/>
      <c r="J589" s="136"/>
      <c r="K589" s="136"/>
      <c r="L589" s="136"/>
      <c r="M589" s="136"/>
      <c r="N589" s="136"/>
      <c r="O589" s="136"/>
      <c r="P589" s="136"/>
      <c r="Q589" s="27"/>
      <c r="R589" s="136"/>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row>
    <row r="590" spans="1:44" ht="15.75" customHeight="1">
      <c r="A590" s="27"/>
      <c r="B590" s="27"/>
      <c r="C590" s="135"/>
      <c r="D590" s="27"/>
      <c r="E590" s="27"/>
      <c r="F590" s="135"/>
      <c r="G590" s="27"/>
      <c r="H590" s="136"/>
      <c r="I590" s="136"/>
      <c r="J590" s="136"/>
      <c r="K590" s="136"/>
      <c r="L590" s="136"/>
      <c r="M590" s="136"/>
      <c r="N590" s="136"/>
      <c r="O590" s="136"/>
      <c r="P590" s="136"/>
      <c r="Q590" s="27"/>
      <c r="R590" s="136"/>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row>
    <row r="591" spans="1:44" ht="15.75" customHeight="1">
      <c r="A591" s="27"/>
      <c r="B591" s="27"/>
      <c r="C591" s="135"/>
      <c r="D591" s="27"/>
      <c r="E591" s="27"/>
      <c r="F591" s="135"/>
      <c r="G591" s="27"/>
      <c r="H591" s="136"/>
      <c r="I591" s="136"/>
      <c r="J591" s="136"/>
      <c r="K591" s="136"/>
      <c r="L591" s="136"/>
      <c r="M591" s="136"/>
      <c r="N591" s="136"/>
      <c r="O591" s="136"/>
      <c r="P591" s="136"/>
      <c r="Q591" s="27"/>
      <c r="R591" s="136"/>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row>
    <row r="592" spans="1:44" ht="15.75" customHeight="1">
      <c r="A592" s="27"/>
      <c r="B592" s="27"/>
      <c r="C592" s="135"/>
      <c r="D592" s="27"/>
      <c r="E592" s="27"/>
      <c r="F592" s="135"/>
      <c r="G592" s="27"/>
      <c r="H592" s="136"/>
      <c r="I592" s="136"/>
      <c r="J592" s="136"/>
      <c r="K592" s="136"/>
      <c r="L592" s="136"/>
      <c r="M592" s="136"/>
      <c r="N592" s="136"/>
      <c r="O592" s="136"/>
      <c r="P592" s="136"/>
      <c r="Q592" s="27"/>
      <c r="R592" s="136"/>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row>
    <row r="593" spans="1:44" ht="15.75" customHeight="1">
      <c r="A593" s="27"/>
      <c r="B593" s="27"/>
      <c r="C593" s="135"/>
      <c r="D593" s="27"/>
      <c r="E593" s="27"/>
      <c r="F593" s="135"/>
      <c r="G593" s="27"/>
      <c r="H593" s="136"/>
      <c r="I593" s="136"/>
      <c r="J593" s="136"/>
      <c r="K593" s="136"/>
      <c r="L593" s="136"/>
      <c r="M593" s="136"/>
      <c r="N593" s="136"/>
      <c r="O593" s="136"/>
      <c r="P593" s="136"/>
      <c r="Q593" s="27"/>
      <c r="R593" s="136"/>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row>
    <row r="594" spans="1:44" ht="15.75" customHeight="1">
      <c r="A594" s="27"/>
      <c r="B594" s="27"/>
      <c r="C594" s="135"/>
      <c r="D594" s="27"/>
      <c r="E594" s="27"/>
      <c r="F594" s="135"/>
      <c r="G594" s="27"/>
      <c r="H594" s="136"/>
      <c r="I594" s="136"/>
      <c r="J594" s="136"/>
      <c r="K594" s="136"/>
      <c r="L594" s="136"/>
      <c r="M594" s="136"/>
      <c r="N594" s="136"/>
      <c r="O594" s="136"/>
      <c r="P594" s="136"/>
      <c r="Q594" s="27"/>
      <c r="R594" s="136"/>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row>
    <row r="595" spans="1:44" ht="15.75" customHeight="1">
      <c r="A595" s="27"/>
      <c r="B595" s="27"/>
      <c r="C595" s="135"/>
      <c r="D595" s="27"/>
      <c r="E595" s="27"/>
      <c r="F595" s="135"/>
      <c r="G595" s="27"/>
      <c r="H595" s="136"/>
      <c r="I595" s="136"/>
      <c r="J595" s="136"/>
      <c r="K595" s="136"/>
      <c r="L595" s="136"/>
      <c r="M595" s="136"/>
      <c r="N595" s="136"/>
      <c r="O595" s="136"/>
      <c r="P595" s="136"/>
      <c r="Q595" s="27"/>
      <c r="R595" s="136"/>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row>
    <row r="596" spans="1:44" ht="15.75" customHeight="1">
      <c r="A596" s="27"/>
      <c r="B596" s="27"/>
      <c r="C596" s="135"/>
      <c r="D596" s="27"/>
      <c r="E596" s="27"/>
      <c r="F596" s="135"/>
      <c r="G596" s="27"/>
      <c r="H596" s="136"/>
      <c r="I596" s="136"/>
      <c r="J596" s="136"/>
      <c r="K596" s="136"/>
      <c r="L596" s="136"/>
      <c r="M596" s="136"/>
      <c r="N596" s="136"/>
      <c r="O596" s="136"/>
      <c r="P596" s="136"/>
      <c r="Q596" s="27"/>
      <c r="R596" s="136"/>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row>
    <row r="597" spans="1:44" ht="15.75" customHeight="1">
      <c r="A597" s="27"/>
      <c r="B597" s="27"/>
      <c r="C597" s="135"/>
      <c r="D597" s="27"/>
      <c r="E597" s="27"/>
      <c r="F597" s="135"/>
      <c r="G597" s="27"/>
      <c r="H597" s="136"/>
      <c r="I597" s="136"/>
      <c r="J597" s="136"/>
      <c r="K597" s="136"/>
      <c r="L597" s="136"/>
      <c r="M597" s="136"/>
      <c r="N597" s="136"/>
      <c r="O597" s="136"/>
      <c r="P597" s="136"/>
      <c r="Q597" s="27"/>
      <c r="R597" s="136"/>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row>
    <row r="598" spans="1:44" ht="15.75" customHeight="1">
      <c r="A598" s="27"/>
      <c r="B598" s="27"/>
      <c r="C598" s="135"/>
      <c r="D598" s="27"/>
      <c r="E598" s="27"/>
      <c r="F598" s="135"/>
      <c r="G598" s="27"/>
      <c r="H598" s="136"/>
      <c r="I598" s="136"/>
      <c r="J598" s="136"/>
      <c r="K598" s="136"/>
      <c r="L598" s="136"/>
      <c r="M598" s="136"/>
      <c r="N598" s="136"/>
      <c r="O598" s="136"/>
      <c r="P598" s="136"/>
      <c r="Q598" s="27"/>
      <c r="R598" s="136"/>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row>
    <row r="599" spans="1:44" ht="15.75" customHeight="1">
      <c r="A599" s="27"/>
      <c r="B599" s="27"/>
      <c r="C599" s="135"/>
      <c r="D599" s="27"/>
      <c r="E599" s="27"/>
      <c r="F599" s="135"/>
      <c r="G599" s="27"/>
      <c r="H599" s="136"/>
      <c r="I599" s="136"/>
      <c r="J599" s="136"/>
      <c r="K599" s="136"/>
      <c r="L599" s="136"/>
      <c r="M599" s="136"/>
      <c r="N599" s="136"/>
      <c r="O599" s="136"/>
      <c r="P599" s="136"/>
      <c r="Q599" s="27"/>
      <c r="R599" s="136"/>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row>
    <row r="600" spans="1:44" ht="15.75" customHeight="1">
      <c r="A600" s="27"/>
      <c r="B600" s="27"/>
      <c r="C600" s="135"/>
      <c r="D600" s="27"/>
      <c r="E600" s="27"/>
      <c r="F600" s="135"/>
      <c r="G600" s="27"/>
      <c r="H600" s="136"/>
      <c r="I600" s="136"/>
      <c r="J600" s="136"/>
      <c r="K600" s="136"/>
      <c r="L600" s="136"/>
      <c r="M600" s="136"/>
      <c r="N600" s="136"/>
      <c r="O600" s="136"/>
      <c r="P600" s="136"/>
      <c r="Q600" s="27"/>
      <c r="R600" s="136"/>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row>
    <row r="601" spans="1:44" ht="15.75" customHeight="1">
      <c r="A601" s="27"/>
      <c r="B601" s="27"/>
      <c r="C601" s="135"/>
      <c r="D601" s="27"/>
      <c r="E601" s="27"/>
      <c r="F601" s="135"/>
      <c r="G601" s="27"/>
      <c r="H601" s="136"/>
      <c r="I601" s="136"/>
      <c r="J601" s="136"/>
      <c r="K601" s="136"/>
      <c r="L601" s="136"/>
      <c r="M601" s="136"/>
      <c r="N601" s="136"/>
      <c r="O601" s="136"/>
      <c r="P601" s="136"/>
      <c r="Q601" s="27"/>
      <c r="R601" s="136"/>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row>
    <row r="602" spans="1:44" ht="15.75" customHeight="1">
      <c r="A602" s="27"/>
      <c r="B602" s="27"/>
      <c r="C602" s="135"/>
      <c r="D602" s="27"/>
      <c r="E602" s="27"/>
      <c r="F602" s="135"/>
      <c r="G602" s="27"/>
      <c r="H602" s="136"/>
      <c r="I602" s="136"/>
      <c r="J602" s="136"/>
      <c r="K602" s="136"/>
      <c r="L602" s="136"/>
      <c r="M602" s="136"/>
      <c r="N602" s="136"/>
      <c r="O602" s="136"/>
      <c r="P602" s="136"/>
      <c r="Q602" s="27"/>
      <c r="R602" s="136"/>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row>
    <row r="603" spans="1:44" ht="15.75" customHeight="1">
      <c r="A603" s="27"/>
      <c r="B603" s="27"/>
      <c r="C603" s="135"/>
      <c r="D603" s="27"/>
      <c r="E603" s="27"/>
      <c r="F603" s="135"/>
      <c r="G603" s="27"/>
      <c r="H603" s="136"/>
      <c r="I603" s="136"/>
      <c r="J603" s="136"/>
      <c r="K603" s="136"/>
      <c r="L603" s="136"/>
      <c r="M603" s="136"/>
      <c r="N603" s="136"/>
      <c r="O603" s="136"/>
      <c r="P603" s="136"/>
      <c r="Q603" s="27"/>
      <c r="R603" s="136"/>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row>
    <row r="604" spans="1:44" ht="15.75" customHeight="1">
      <c r="A604" s="27"/>
      <c r="B604" s="27"/>
      <c r="C604" s="135"/>
      <c r="D604" s="27"/>
      <c r="E604" s="27"/>
      <c r="F604" s="135"/>
      <c r="G604" s="27"/>
      <c r="H604" s="136"/>
      <c r="I604" s="136"/>
      <c r="J604" s="136"/>
      <c r="K604" s="136"/>
      <c r="L604" s="136"/>
      <c r="M604" s="136"/>
      <c r="N604" s="136"/>
      <c r="O604" s="136"/>
      <c r="P604" s="136"/>
      <c r="Q604" s="27"/>
      <c r="R604" s="136"/>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row>
    <row r="605" spans="1:44" ht="15.75" customHeight="1">
      <c r="A605" s="27"/>
      <c r="B605" s="27"/>
      <c r="C605" s="135"/>
      <c r="D605" s="27"/>
      <c r="E605" s="27"/>
      <c r="F605" s="135"/>
      <c r="G605" s="27"/>
      <c r="H605" s="136"/>
      <c r="I605" s="136"/>
      <c r="J605" s="136"/>
      <c r="K605" s="136"/>
      <c r="L605" s="136"/>
      <c r="M605" s="136"/>
      <c r="N605" s="136"/>
      <c r="O605" s="136"/>
      <c r="P605" s="136"/>
      <c r="Q605" s="27"/>
      <c r="R605" s="136"/>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row>
    <row r="606" spans="1:44" ht="15.75" customHeight="1">
      <c r="A606" s="27"/>
      <c r="B606" s="27"/>
      <c r="C606" s="135"/>
      <c r="D606" s="27"/>
      <c r="E606" s="27"/>
      <c r="F606" s="135"/>
      <c r="G606" s="27"/>
      <c r="H606" s="136"/>
      <c r="I606" s="136"/>
      <c r="J606" s="136"/>
      <c r="K606" s="136"/>
      <c r="L606" s="136"/>
      <c r="M606" s="136"/>
      <c r="N606" s="136"/>
      <c r="O606" s="136"/>
      <c r="P606" s="136"/>
      <c r="Q606" s="27"/>
      <c r="R606" s="136"/>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row>
    <row r="607" spans="1:44" ht="15.75" customHeight="1">
      <c r="A607" s="27"/>
      <c r="B607" s="27"/>
      <c r="C607" s="135"/>
      <c r="D607" s="27"/>
      <c r="E607" s="27"/>
      <c r="F607" s="135"/>
      <c r="G607" s="27"/>
      <c r="H607" s="136"/>
      <c r="I607" s="136"/>
      <c r="J607" s="136"/>
      <c r="K607" s="136"/>
      <c r="L607" s="136"/>
      <c r="M607" s="136"/>
      <c r="N607" s="136"/>
      <c r="O607" s="136"/>
      <c r="P607" s="136"/>
      <c r="Q607" s="27"/>
      <c r="R607" s="136"/>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row>
    <row r="608" spans="1:44" ht="15.75" customHeight="1">
      <c r="A608" s="27"/>
      <c r="B608" s="27"/>
      <c r="C608" s="135"/>
      <c r="D608" s="27"/>
      <c r="E608" s="27"/>
      <c r="F608" s="135"/>
      <c r="G608" s="27"/>
      <c r="H608" s="136"/>
      <c r="I608" s="136"/>
      <c r="J608" s="136"/>
      <c r="K608" s="136"/>
      <c r="L608" s="136"/>
      <c r="M608" s="136"/>
      <c r="N608" s="136"/>
      <c r="O608" s="136"/>
      <c r="P608" s="136"/>
      <c r="Q608" s="27"/>
      <c r="R608" s="136"/>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row>
    <row r="609" spans="1:44" ht="15.75" customHeight="1">
      <c r="A609" s="27"/>
      <c r="B609" s="27"/>
      <c r="C609" s="135"/>
      <c r="D609" s="27"/>
      <c r="E609" s="27"/>
      <c r="F609" s="135"/>
      <c r="G609" s="27"/>
      <c r="H609" s="136"/>
      <c r="I609" s="136"/>
      <c r="J609" s="136"/>
      <c r="K609" s="136"/>
      <c r="L609" s="136"/>
      <c r="M609" s="136"/>
      <c r="N609" s="136"/>
      <c r="O609" s="136"/>
      <c r="P609" s="136"/>
      <c r="Q609" s="27"/>
      <c r="R609" s="136"/>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row>
    <row r="610" spans="1:44" ht="15.75" customHeight="1">
      <c r="A610" s="27"/>
      <c r="B610" s="27"/>
      <c r="C610" s="135"/>
      <c r="D610" s="27"/>
      <c r="E610" s="27"/>
      <c r="F610" s="135"/>
      <c r="G610" s="27"/>
      <c r="H610" s="136"/>
      <c r="I610" s="136"/>
      <c r="J610" s="136"/>
      <c r="K610" s="136"/>
      <c r="L610" s="136"/>
      <c r="M610" s="136"/>
      <c r="N610" s="136"/>
      <c r="O610" s="136"/>
      <c r="P610" s="136"/>
      <c r="Q610" s="27"/>
      <c r="R610" s="136"/>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row>
    <row r="611" spans="1:44" ht="15.75" customHeight="1">
      <c r="A611" s="27"/>
      <c r="B611" s="27"/>
      <c r="C611" s="135"/>
      <c r="D611" s="27"/>
      <c r="E611" s="27"/>
      <c r="F611" s="135"/>
      <c r="G611" s="27"/>
      <c r="H611" s="136"/>
      <c r="I611" s="136"/>
      <c r="J611" s="136"/>
      <c r="K611" s="136"/>
      <c r="L611" s="136"/>
      <c r="M611" s="136"/>
      <c r="N611" s="136"/>
      <c r="O611" s="136"/>
      <c r="P611" s="136"/>
      <c r="Q611" s="27"/>
      <c r="R611" s="136"/>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row>
    <row r="612" spans="1:44" ht="15.75" customHeight="1">
      <c r="A612" s="27"/>
      <c r="B612" s="27"/>
      <c r="C612" s="135"/>
      <c r="D612" s="27"/>
      <c r="E612" s="27"/>
      <c r="F612" s="135"/>
      <c r="G612" s="27"/>
      <c r="H612" s="136"/>
      <c r="I612" s="136"/>
      <c r="J612" s="136"/>
      <c r="K612" s="136"/>
      <c r="L612" s="136"/>
      <c r="M612" s="136"/>
      <c r="N612" s="136"/>
      <c r="O612" s="136"/>
      <c r="P612" s="136"/>
      <c r="Q612" s="27"/>
      <c r="R612" s="136"/>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row>
    <row r="613" spans="1:44" ht="15.75" customHeight="1">
      <c r="A613" s="27"/>
      <c r="B613" s="27"/>
      <c r="C613" s="135"/>
      <c r="D613" s="27"/>
      <c r="E613" s="27"/>
      <c r="F613" s="135"/>
      <c r="G613" s="27"/>
      <c r="H613" s="136"/>
      <c r="I613" s="136"/>
      <c r="J613" s="136"/>
      <c r="K613" s="136"/>
      <c r="L613" s="136"/>
      <c r="M613" s="136"/>
      <c r="N613" s="136"/>
      <c r="O613" s="136"/>
      <c r="P613" s="136"/>
      <c r="Q613" s="27"/>
      <c r="R613" s="136"/>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row>
    <row r="614" spans="1:44" ht="15.75" customHeight="1">
      <c r="A614" s="27"/>
      <c r="B614" s="27"/>
      <c r="C614" s="135"/>
      <c r="D614" s="27"/>
      <c r="E614" s="27"/>
      <c r="F614" s="135"/>
      <c r="G614" s="27"/>
      <c r="H614" s="136"/>
      <c r="I614" s="136"/>
      <c r="J614" s="136"/>
      <c r="K614" s="136"/>
      <c r="L614" s="136"/>
      <c r="M614" s="136"/>
      <c r="N614" s="136"/>
      <c r="O614" s="136"/>
      <c r="P614" s="136"/>
      <c r="Q614" s="27"/>
      <c r="R614" s="136"/>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row>
    <row r="615" spans="1:44" ht="15.75" customHeight="1">
      <c r="A615" s="27"/>
      <c r="B615" s="27"/>
      <c r="C615" s="135"/>
      <c r="D615" s="27"/>
      <c r="E615" s="27"/>
      <c r="F615" s="135"/>
      <c r="G615" s="27"/>
      <c r="H615" s="136"/>
      <c r="I615" s="136"/>
      <c r="J615" s="136"/>
      <c r="K615" s="136"/>
      <c r="L615" s="136"/>
      <c r="M615" s="136"/>
      <c r="N615" s="136"/>
      <c r="O615" s="136"/>
      <c r="P615" s="136"/>
      <c r="Q615" s="27"/>
      <c r="R615" s="136"/>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row>
    <row r="616" spans="1:44" ht="15.75" customHeight="1">
      <c r="A616" s="27"/>
      <c r="B616" s="27"/>
      <c r="C616" s="135"/>
      <c r="D616" s="27"/>
      <c r="E616" s="27"/>
      <c r="F616" s="135"/>
      <c r="G616" s="27"/>
      <c r="H616" s="136"/>
      <c r="I616" s="136"/>
      <c r="J616" s="136"/>
      <c r="K616" s="136"/>
      <c r="L616" s="136"/>
      <c r="M616" s="136"/>
      <c r="N616" s="136"/>
      <c r="O616" s="136"/>
      <c r="P616" s="136"/>
      <c r="Q616" s="27"/>
      <c r="R616" s="136"/>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row>
    <row r="617" spans="1:44" ht="15.75" customHeight="1">
      <c r="A617" s="27"/>
      <c r="B617" s="27"/>
      <c r="C617" s="135"/>
      <c r="D617" s="27"/>
      <c r="E617" s="27"/>
      <c r="F617" s="135"/>
      <c r="G617" s="27"/>
      <c r="H617" s="136"/>
      <c r="I617" s="136"/>
      <c r="J617" s="136"/>
      <c r="K617" s="136"/>
      <c r="L617" s="136"/>
      <c r="M617" s="136"/>
      <c r="N617" s="136"/>
      <c r="O617" s="136"/>
      <c r="P617" s="136"/>
      <c r="Q617" s="27"/>
      <c r="R617" s="136"/>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row>
    <row r="618" spans="1:44" ht="15.75" customHeight="1">
      <c r="A618" s="27"/>
      <c r="B618" s="27"/>
      <c r="C618" s="135"/>
      <c r="D618" s="27"/>
      <c r="E618" s="27"/>
      <c r="F618" s="135"/>
      <c r="G618" s="27"/>
      <c r="H618" s="136"/>
      <c r="I618" s="136"/>
      <c r="J618" s="136"/>
      <c r="K618" s="136"/>
      <c r="L618" s="136"/>
      <c r="M618" s="136"/>
      <c r="N618" s="136"/>
      <c r="O618" s="136"/>
      <c r="P618" s="136"/>
      <c r="Q618" s="27"/>
      <c r="R618" s="136"/>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row>
    <row r="619" spans="1:44" ht="15.75" customHeight="1">
      <c r="A619" s="27"/>
      <c r="B619" s="27"/>
      <c r="C619" s="135"/>
      <c r="D619" s="27"/>
      <c r="E619" s="27"/>
      <c r="F619" s="135"/>
      <c r="G619" s="27"/>
      <c r="H619" s="136"/>
      <c r="I619" s="136"/>
      <c r="J619" s="136"/>
      <c r="K619" s="136"/>
      <c r="L619" s="136"/>
      <c r="M619" s="136"/>
      <c r="N619" s="136"/>
      <c r="O619" s="136"/>
      <c r="P619" s="136"/>
      <c r="Q619" s="27"/>
      <c r="R619" s="136"/>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row>
    <row r="620" spans="1:44" ht="15.75" customHeight="1">
      <c r="A620" s="27"/>
      <c r="B620" s="27"/>
      <c r="C620" s="135"/>
      <c r="D620" s="27"/>
      <c r="E620" s="27"/>
      <c r="F620" s="135"/>
      <c r="G620" s="27"/>
      <c r="H620" s="136"/>
      <c r="I620" s="136"/>
      <c r="J620" s="136"/>
      <c r="K620" s="136"/>
      <c r="L620" s="136"/>
      <c r="M620" s="136"/>
      <c r="N620" s="136"/>
      <c r="O620" s="136"/>
      <c r="P620" s="136"/>
      <c r="Q620" s="27"/>
      <c r="R620" s="136"/>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row>
    <row r="621" spans="1:44" ht="15.75" customHeight="1">
      <c r="A621" s="27"/>
      <c r="B621" s="27"/>
      <c r="C621" s="135"/>
      <c r="D621" s="27"/>
      <c r="E621" s="27"/>
      <c r="F621" s="135"/>
      <c r="G621" s="27"/>
      <c r="H621" s="136"/>
      <c r="I621" s="136"/>
      <c r="J621" s="136"/>
      <c r="K621" s="136"/>
      <c r="L621" s="136"/>
      <c r="M621" s="136"/>
      <c r="N621" s="136"/>
      <c r="O621" s="136"/>
      <c r="P621" s="136"/>
      <c r="Q621" s="27"/>
      <c r="R621" s="136"/>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row>
    <row r="622" spans="1:44" ht="15.75" customHeight="1">
      <c r="A622" s="27"/>
      <c r="B622" s="27"/>
      <c r="C622" s="135"/>
      <c r="D622" s="27"/>
      <c r="E622" s="27"/>
      <c r="F622" s="135"/>
      <c r="G622" s="27"/>
      <c r="H622" s="136"/>
      <c r="I622" s="136"/>
      <c r="J622" s="136"/>
      <c r="K622" s="136"/>
      <c r="L622" s="136"/>
      <c r="M622" s="136"/>
      <c r="N622" s="136"/>
      <c r="O622" s="136"/>
      <c r="P622" s="136"/>
      <c r="Q622" s="27"/>
      <c r="R622" s="136"/>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row>
    <row r="623" spans="1:44" ht="15.75" customHeight="1">
      <c r="A623" s="27"/>
      <c r="B623" s="27"/>
      <c r="C623" s="135"/>
      <c r="D623" s="27"/>
      <c r="E623" s="27"/>
      <c r="F623" s="135"/>
      <c r="G623" s="27"/>
      <c r="H623" s="136"/>
      <c r="I623" s="136"/>
      <c r="J623" s="136"/>
      <c r="K623" s="136"/>
      <c r="L623" s="136"/>
      <c r="M623" s="136"/>
      <c r="N623" s="136"/>
      <c r="O623" s="136"/>
      <c r="P623" s="136"/>
      <c r="Q623" s="27"/>
      <c r="R623" s="136"/>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row>
    <row r="624" spans="1:44" ht="15.75" customHeight="1">
      <c r="A624" s="27"/>
      <c r="B624" s="27"/>
      <c r="C624" s="135"/>
      <c r="D624" s="27"/>
      <c r="E624" s="27"/>
      <c r="F624" s="135"/>
      <c r="G624" s="27"/>
      <c r="H624" s="136"/>
      <c r="I624" s="136"/>
      <c r="J624" s="136"/>
      <c r="K624" s="136"/>
      <c r="L624" s="136"/>
      <c r="M624" s="136"/>
      <c r="N624" s="136"/>
      <c r="O624" s="136"/>
      <c r="P624" s="136"/>
      <c r="Q624" s="27"/>
      <c r="R624" s="136"/>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row>
    <row r="625" spans="1:44" ht="15.75" customHeight="1">
      <c r="A625" s="27"/>
      <c r="B625" s="27"/>
      <c r="C625" s="135"/>
      <c r="D625" s="27"/>
      <c r="E625" s="27"/>
      <c r="F625" s="135"/>
      <c r="G625" s="27"/>
      <c r="H625" s="136"/>
      <c r="I625" s="136"/>
      <c r="J625" s="136"/>
      <c r="K625" s="136"/>
      <c r="L625" s="136"/>
      <c r="M625" s="136"/>
      <c r="N625" s="136"/>
      <c r="O625" s="136"/>
      <c r="P625" s="136"/>
      <c r="Q625" s="27"/>
      <c r="R625" s="136"/>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row>
    <row r="626" spans="1:44" ht="15.75" customHeight="1">
      <c r="A626" s="27"/>
      <c r="B626" s="27"/>
      <c r="C626" s="135"/>
      <c r="D626" s="27"/>
      <c r="E626" s="27"/>
      <c r="F626" s="135"/>
      <c r="G626" s="27"/>
      <c r="H626" s="136"/>
      <c r="I626" s="136"/>
      <c r="J626" s="136"/>
      <c r="K626" s="136"/>
      <c r="L626" s="136"/>
      <c r="M626" s="136"/>
      <c r="N626" s="136"/>
      <c r="O626" s="136"/>
      <c r="P626" s="136"/>
      <c r="Q626" s="27"/>
      <c r="R626" s="136"/>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row>
    <row r="627" spans="1:44" ht="15.75" customHeight="1">
      <c r="A627" s="27"/>
      <c r="B627" s="27"/>
      <c r="C627" s="135"/>
      <c r="D627" s="27"/>
      <c r="E627" s="27"/>
      <c r="F627" s="135"/>
      <c r="G627" s="27"/>
      <c r="H627" s="136"/>
      <c r="I627" s="136"/>
      <c r="J627" s="136"/>
      <c r="K627" s="136"/>
      <c r="L627" s="136"/>
      <c r="M627" s="136"/>
      <c r="N627" s="136"/>
      <c r="O627" s="136"/>
      <c r="P627" s="136"/>
      <c r="Q627" s="27"/>
      <c r="R627" s="136"/>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row>
    <row r="628" spans="1:44" ht="15.75" customHeight="1">
      <c r="A628" s="27"/>
      <c r="B628" s="27"/>
      <c r="C628" s="135"/>
      <c r="D628" s="27"/>
      <c r="E628" s="27"/>
      <c r="F628" s="135"/>
      <c r="G628" s="27"/>
      <c r="H628" s="136"/>
      <c r="I628" s="136"/>
      <c r="J628" s="136"/>
      <c r="K628" s="136"/>
      <c r="L628" s="136"/>
      <c r="M628" s="136"/>
      <c r="N628" s="136"/>
      <c r="O628" s="136"/>
      <c r="P628" s="136"/>
      <c r="Q628" s="27"/>
      <c r="R628" s="136"/>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row>
    <row r="629" spans="1:44" ht="15.75" customHeight="1">
      <c r="A629" s="27"/>
      <c r="B629" s="27"/>
      <c r="C629" s="135"/>
      <c r="D629" s="27"/>
      <c r="E629" s="27"/>
      <c r="F629" s="135"/>
      <c r="G629" s="27"/>
      <c r="H629" s="136"/>
      <c r="I629" s="136"/>
      <c r="J629" s="136"/>
      <c r="K629" s="136"/>
      <c r="L629" s="136"/>
      <c r="M629" s="136"/>
      <c r="N629" s="136"/>
      <c r="O629" s="136"/>
      <c r="P629" s="136"/>
      <c r="Q629" s="27"/>
      <c r="R629" s="136"/>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row>
    <row r="630" spans="1:44" ht="15.75" customHeight="1">
      <c r="A630" s="27"/>
      <c r="B630" s="27"/>
      <c r="C630" s="135"/>
      <c r="D630" s="27"/>
      <c r="E630" s="27"/>
      <c r="F630" s="135"/>
      <c r="G630" s="27"/>
      <c r="H630" s="136"/>
      <c r="I630" s="136"/>
      <c r="J630" s="136"/>
      <c r="K630" s="136"/>
      <c r="L630" s="136"/>
      <c r="M630" s="136"/>
      <c r="N630" s="136"/>
      <c r="O630" s="136"/>
      <c r="P630" s="136"/>
      <c r="Q630" s="27"/>
      <c r="R630" s="136"/>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row>
    <row r="631" spans="1:44" ht="15.75" customHeight="1">
      <c r="A631" s="27"/>
      <c r="B631" s="27"/>
      <c r="C631" s="135"/>
      <c r="D631" s="27"/>
      <c r="E631" s="27"/>
      <c r="F631" s="135"/>
      <c r="G631" s="27"/>
      <c r="H631" s="136"/>
      <c r="I631" s="136"/>
      <c r="J631" s="136"/>
      <c r="K631" s="136"/>
      <c r="L631" s="136"/>
      <c r="M631" s="136"/>
      <c r="N631" s="136"/>
      <c r="O631" s="136"/>
      <c r="P631" s="136"/>
      <c r="Q631" s="27"/>
      <c r="R631" s="136"/>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row>
    <row r="632" spans="1:44" ht="15.75" customHeight="1">
      <c r="A632" s="27"/>
      <c r="B632" s="27"/>
      <c r="C632" s="135"/>
      <c r="D632" s="27"/>
      <c r="E632" s="27"/>
      <c r="F632" s="135"/>
      <c r="G632" s="27"/>
      <c r="H632" s="136"/>
      <c r="I632" s="136"/>
      <c r="J632" s="136"/>
      <c r="K632" s="136"/>
      <c r="L632" s="136"/>
      <c r="M632" s="136"/>
      <c r="N632" s="136"/>
      <c r="O632" s="136"/>
      <c r="P632" s="136"/>
      <c r="Q632" s="27"/>
      <c r="R632" s="136"/>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row>
    <row r="633" spans="1:44" ht="15.75" customHeight="1">
      <c r="A633" s="27"/>
      <c r="B633" s="27"/>
      <c r="C633" s="135"/>
      <c r="D633" s="27"/>
      <c r="E633" s="27"/>
      <c r="F633" s="135"/>
      <c r="G633" s="27"/>
      <c r="H633" s="136"/>
      <c r="I633" s="136"/>
      <c r="J633" s="136"/>
      <c r="K633" s="136"/>
      <c r="L633" s="136"/>
      <c r="M633" s="136"/>
      <c r="N633" s="136"/>
      <c r="O633" s="136"/>
      <c r="P633" s="136"/>
      <c r="Q633" s="27"/>
      <c r="R633" s="136"/>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row>
    <row r="634" spans="1:44" ht="15.75" customHeight="1">
      <c r="A634" s="27"/>
      <c r="B634" s="27"/>
      <c r="C634" s="135"/>
      <c r="D634" s="27"/>
      <c r="E634" s="27"/>
      <c r="F634" s="135"/>
      <c r="G634" s="27"/>
      <c r="H634" s="136"/>
      <c r="I634" s="136"/>
      <c r="J634" s="136"/>
      <c r="K634" s="136"/>
      <c r="L634" s="136"/>
      <c r="M634" s="136"/>
      <c r="N634" s="136"/>
      <c r="O634" s="136"/>
      <c r="P634" s="136"/>
      <c r="Q634" s="27"/>
      <c r="R634" s="136"/>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row>
    <row r="635" spans="1:44" ht="15.75" customHeight="1">
      <c r="A635" s="27"/>
      <c r="B635" s="27"/>
      <c r="C635" s="135"/>
      <c r="D635" s="27"/>
      <c r="E635" s="27"/>
      <c r="F635" s="135"/>
      <c r="G635" s="27"/>
      <c r="H635" s="136"/>
      <c r="I635" s="136"/>
      <c r="J635" s="136"/>
      <c r="K635" s="136"/>
      <c r="L635" s="136"/>
      <c r="M635" s="136"/>
      <c r="N635" s="136"/>
      <c r="O635" s="136"/>
      <c r="P635" s="136"/>
      <c r="Q635" s="27"/>
      <c r="R635" s="136"/>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row>
    <row r="636" spans="1:44" ht="15.75" customHeight="1">
      <c r="A636" s="27"/>
      <c r="B636" s="27"/>
      <c r="C636" s="135"/>
      <c r="D636" s="27"/>
      <c r="E636" s="27"/>
      <c r="F636" s="135"/>
      <c r="G636" s="27"/>
      <c r="H636" s="136"/>
      <c r="I636" s="136"/>
      <c r="J636" s="136"/>
      <c r="K636" s="136"/>
      <c r="L636" s="136"/>
      <c r="M636" s="136"/>
      <c r="N636" s="136"/>
      <c r="O636" s="136"/>
      <c r="P636" s="136"/>
      <c r="Q636" s="27"/>
      <c r="R636" s="136"/>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row>
    <row r="637" spans="1:44" ht="15.75" customHeight="1">
      <c r="A637" s="27"/>
      <c r="B637" s="27"/>
      <c r="C637" s="135"/>
      <c r="D637" s="27"/>
      <c r="E637" s="27"/>
      <c r="F637" s="135"/>
      <c r="G637" s="27"/>
      <c r="H637" s="136"/>
      <c r="I637" s="136"/>
      <c r="J637" s="136"/>
      <c r="K637" s="136"/>
      <c r="L637" s="136"/>
      <c r="M637" s="136"/>
      <c r="N637" s="136"/>
      <c r="O637" s="136"/>
      <c r="P637" s="136"/>
      <c r="Q637" s="27"/>
      <c r="R637" s="136"/>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row>
    <row r="638" spans="1:44" ht="15.75" customHeight="1">
      <c r="A638" s="27"/>
      <c r="B638" s="27"/>
      <c r="C638" s="135"/>
      <c r="D638" s="27"/>
      <c r="E638" s="27"/>
      <c r="F638" s="135"/>
      <c r="G638" s="27"/>
      <c r="H638" s="136"/>
      <c r="I638" s="136"/>
      <c r="J638" s="136"/>
      <c r="K638" s="136"/>
      <c r="L638" s="136"/>
      <c r="M638" s="136"/>
      <c r="N638" s="136"/>
      <c r="O638" s="136"/>
      <c r="P638" s="136"/>
      <c r="Q638" s="27"/>
      <c r="R638" s="136"/>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row>
    <row r="639" spans="1:44" ht="15.75" customHeight="1">
      <c r="A639" s="27"/>
      <c r="B639" s="27"/>
      <c r="C639" s="135"/>
      <c r="D639" s="27"/>
      <c r="E639" s="27"/>
      <c r="F639" s="135"/>
      <c r="G639" s="27"/>
      <c r="H639" s="136"/>
      <c r="I639" s="136"/>
      <c r="J639" s="136"/>
      <c r="K639" s="136"/>
      <c r="L639" s="136"/>
      <c r="M639" s="136"/>
      <c r="N639" s="136"/>
      <c r="O639" s="136"/>
      <c r="P639" s="136"/>
      <c r="Q639" s="27"/>
      <c r="R639" s="136"/>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row>
    <row r="640" spans="1:44" ht="15.75" customHeight="1">
      <c r="A640" s="27"/>
      <c r="B640" s="27"/>
      <c r="C640" s="135"/>
      <c r="D640" s="27"/>
      <c r="E640" s="27"/>
      <c r="F640" s="135"/>
      <c r="G640" s="27"/>
      <c r="H640" s="136"/>
      <c r="I640" s="136"/>
      <c r="J640" s="136"/>
      <c r="K640" s="136"/>
      <c r="L640" s="136"/>
      <c r="M640" s="136"/>
      <c r="N640" s="136"/>
      <c r="O640" s="136"/>
      <c r="P640" s="136"/>
      <c r="Q640" s="27"/>
      <c r="R640" s="136"/>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row>
    <row r="641" spans="1:44" ht="15.75" customHeight="1">
      <c r="A641" s="27"/>
      <c r="B641" s="27"/>
      <c r="C641" s="135"/>
      <c r="D641" s="27"/>
      <c r="E641" s="27"/>
      <c r="F641" s="135"/>
      <c r="G641" s="27"/>
      <c r="H641" s="136"/>
      <c r="I641" s="136"/>
      <c r="J641" s="136"/>
      <c r="K641" s="136"/>
      <c r="L641" s="136"/>
      <c r="M641" s="136"/>
      <c r="N641" s="136"/>
      <c r="O641" s="136"/>
      <c r="P641" s="136"/>
      <c r="Q641" s="27"/>
      <c r="R641" s="136"/>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row>
    <row r="642" spans="1:44" ht="15.75" customHeight="1">
      <c r="A642" s="27"/>
      <c r="B642" s="27"/>
      <c r="C642" s="135"/>
      <c r="D642" s="27"/>
      <c r="E642" s="27"/>
      <c r="F642" s="135"/>
      <c r="G642" s="27"/>
      <c r="H642" s="136"/>
      <c r="I642" s="136"/>
      <c r="J642" s="136"/>
      <c r="K642" s="136"/>
      <c r="L642" s="136"/>
      <c r="M642" s="136"/>
      <c r="N642" s="136"/>
      <c r="O642" s="136"/>
      <c r="P642" s="136"/>
      <c r="Q642" s="27"/>
      <c r="R642" s="136"/>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row>
    <row r="643" spans="1:44" ht="15.75" customHeight="1">
      <c r="A643" s="27"/>
      <c r="B643" s="27"/>
      <c r="C643" s="135"/>
      <c r="D643" s="27"/>
      <c r="E643" s="27"/>
      <c r="F643" s="135"/>
      <c r="G643" s="27"/>
      <c r="H643" s="136"/>
      <c r="I643" s="136"/>
      <c r="J643" s="136"/>
      <c r="K643" s="136"/>
      <c r="L643" s="136"/>
      <c r="M643" s="136"/>
      <c r="N643" s="136"/>
      <c r="O643" s="136"/>
      <c r="P643" s="136"/>
      <c r="Q643" s="27"/>
      <c r="R643" s="136"/>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row>
    <row r="644" spans="1:44" ht="15.75" customHeight="1">
      <c r="A644" s="27"/>
      <c r="B644" s="27"/>
      <c r="C644" s="135"/>
      <c r="D644" s="27"/>
      <c r="E644" s="27"/>
      <c r="F644" s="135"/>
      <c r="G644" s="27"/>
      <c r="H644" s="136"/>
      <c r="I644" s="136"/>
      <c r="J644" s="136"/>
      <c r="K644" s="136"/>
      <c r="L644" s="136"/>
      <c r="M644" s="136"/>
      <c r="N644" s="136"/>
      <c r="O644" s="136"/>
      <c r="P644" s="136"/>
      <c r="Q644" s="27"/>
      <c r="R644" s="136"/>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row>
    <row r="645" spans="1:44" ht="15.75" customHeight="1">
      <c r="A645" s="27"/>
      <c r="B645" s="27"/>
      <c r="C645" s="135"/>
      <c r="D645" s="27"/>
      <c r="E645" s="27"/>
      <c r="F645" s="135"/>
      <c r="G645" s="27"/>
      <c r="H645" s="136"/>
      <c r="I645" s="136"/>
      <c r="J645" s="136"/>
      <c r="K645" s="136"/>
      <c r="L645" s="136"/>
      <c r="M645" s="136"/>
      <c r="N645" s="136"/>
      <c r="O645" s="136"/>
      <c r="P645" s="136"/>
      <c r="Q645" s="27"/>
      <c r="R645" s="136"/>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row>
    <row r="646" spans="1:44" ht="15.75" customHeight="1">
      <c r="A646" s="27"/>
      <c r="B646" s="27"/>
      <c r="C646" s="135"/>
      <c r="D646" s="27"/>
      <c r="E646" s="27"/>
      <c r="F646" s="135"/>
      <c r="G646" s="27"/>
      <c r="H646" s="136"/>
      <c r="I646" s="136"/>
      <c r="J646" s="136"/>
      <c r="K646" s="136"/>
      <c r="L646" s="136"/>
      <c r="M646" s="136"/>
      <c r="N646" s="136"/>
      <c r="O646" s="136"/>
      <c r="P646" s="136"/>
      <c r="Q646" s="27"/>
      <c r="R646" s="136"/>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row>
    <row r="647" spans="1:44" ht="15.75" customHeight="1">
      <c r="A647" s="27"/>
      <c r="B647" s="27"/>
      <c r="C647" s="135"/>
      <c r="D647" s="27"/>
      <c r="E647" s="27"/>
      <c r="F647" s="135"/>
      <c r="G647" s="27"/>
      <c r="H647" s="136"/>
      <c r="I647" s="136"/>
      <c r="J647" s="136"/>
      <c r="K647" s="136"/>
      <c r="L647" s="136"/>
      <c r="M647" s="136"/>
      <c r="N647" s="136"/>
      <c r="O647" s="136"/>
      <c r="P647" s="136"/>
      <c r="Q647" s="27"/>
      <c r="R647" s="136"/>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row>
    <row r="648" spans="1:44" ht="15.75" customHeight="1">
      <c r="A648" s="27"/>
      <c r="B648" s="27"/>
      <c r="C648" s="135"/>
      <c r="D648" s="27"/>
      <c r="E648" s="27"/>
      <c r="F648" s="135"/>
      <c r="G648" s="27"/>
      <c r="H648" s="136"/>
      <c r="I648" s="136"/>
      <c r="J648" s="136"/>
      <c r="K648" s="136"/>
      <c r="L648" s="136"/>
      <c r="M648" s="136"/>
      <c r="N648" s="136"/>
      <c r="O648" s="136"/>
      <c r="P648" s="136"/>
      <c r="Q648" s="27"/>
      <c r="R648" s="136"/>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row>
    <row r="649" spans="1:44" ht="15.75" customHeight="1">
      <c r="A649" s="27"/>
      <c r="B649" s="27"/>
      <c r="C649" s="135"/>
      <c r="D649" s="27"/>
      <c r="E649" s="27"/>
      <c r="F649" s="135"/>
      <c r="G649" s="27"/>
      <c r="H649" s="136"/>
      <c r="I649" s="136"/>
      <c r="J649" s="136"/>
      <c r="K649" s="136"/>
      <c r="L649" s="136"/>
      <c r="M649" s="136"/>
      <c r="N649" s="136"/>
      <c r="O649" s="136"/>
      <c r="P649" s="136"/>
      <c r="Q649" s="27"/>
      <c r="R649" s="136"/>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row>
    <row r="650" spans="1:44" ht="15.75" customHeight="1">
      <c r="A650" s="27"/>
      <c r="B650" s="27"/>
      <c r="C650" s="135"/>
      <c r="D650" s="27"/>
      <c r="E650" s="27"/>
      <c r="F650" s="135"/>
      <c r="G650" s="27"/>
      <c r="H650" s="136"/>
      <c r="I650" s="136"/>
      <c r="J650" s="136"/>
      <c r="K650" s="136"/>
      <c r="L650" s="136"/>
      <c r="M650" s="136"/>
      <c r="N650" s="136"/>
      <c r="O650" s="136"/>
      <c r="P650" s="136"/>
      <c r="Q650" s="27"/>
      <c r="R650" s="136"/>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row>
    <row r="651" spans="1:44" ht="15.75" customHeight="1">
      <c r="A651" s="27"/>
      <c r="B651" s="27"/>
      <c r="C651" s="135"/>
      <c r="D651" s="27"/>
      <c r="E651" s="27"/>
      <c r="F651" s="135"/>
      <c r="G651" s="27"/>
      <c r="H651" s="136"/>
      <c r="I651" s="136"/>
      <c r="J651" s="136"/>
      <c r="K651" s="136"/>
      <c r="L651" s="136"/>
      <c r="M651" s="136"/>
      <c r="N651" s="136"/>
      <c r="O651" s="136"/>
      <c r="P651" s="136"/>
      <c r="Q651" s="27"/>
      <c r="R651" s="136"/>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row>
    <row r="652" spans="1:44" ht="15.75" customHeight="1">
      <c r="A652" s="27"/>
      <c r="B652" s="27"/>
      <c r="C652" s="135"/>
      <c r="D652" s="27"/>
      <c r="E652" s="27"/>
      <c r="F652" s="135"/>
      <c r="G652" s="27"/>
      <c r="H652" s="136"/>
      <c r="I652" s="136"/>
      <c r="J652" s="136"/>
      <c r="K652" s="136"/>
      <c r="L652" s="136"/>
      <c r="M652" s="136"/>
      <c r="N652" s="136"/>
      <c r="O652" s="136"/>
      <c r="P652" s="136"/>
      <c r="Q652" s="27"/>
      <c r="R652" s="136"/>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row>
    <row r="653" spans="1:44" ht="15.75" customHeight="1">
      <c r="A653" s="27"/>
      <c r="B653" s="27"/>
      <c r="C653" s="135"/>
      <c r="D653" s="27"/>
      <c r="E653" s="27"/>
      <c r="F653" s="135"/>
      <c r="G653" s="27"/>
      <c r="H653" s="136"/>
      <c r="I653" s="136"/>
      <c r="J653" s="136"/>
      <c r="K653" s="136"/>
      <c r="L653" s="136"/>
      <c r="M653" s="136"/>
      <c r="N653" s="136"/>
      <c r="O653" s="136"/>
      <c r="P653" s="136"/>
      <c r="Q653" s="27"/>
      <c r="R653" s="136"/>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row>
    <row r="654" spans="1:44" ht="15.75" customHeight="1">
      <c r="A654" s="27"/>
      <c r="B654" s="27"/>
      <c r="C654" s="135"/>
      <c r="D654" s="27"/>
      <c r="E654" s="27"/>
      <c r="F654" s="135"/>
      <c r="G654" s="27"/>
      <c r="H654" s="136"/>
      <c r="I654" s="136"/>
      <c r="J654" s="136"/>
      <c r="K654" s="136"/>
      <c r="L654" s="136"/>
      <c r="M654" s="136"/>
      <c r="N654" s="136"/>
      <c r="O654" s="136"/>
      <c r="P654" s="136"/>
      <c r="Q654" s="27"/>
      <c r="R654" s="136"/>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row>
    <row r="655" spans="1:44" ht="15.75" customHeight="1">
      <c r="A655" s="27"/>
      <c r="B655" s="27"/>
      <c r="C655" s="135"/>
      <c r="D655" s="27"/>
      <c r="E655" s="27"/>
      <c r="F655" s="135"/>
      <c r="G655" s="27"/>
      <c r="H655" s="136"/>
      <c r="I655" s="136"/>
      <c r="J655" s="136"/>
      <c r="K655" s="136"/>
      <c r="L655" s="136"/>
      <c r="M655" s="136"/>
      <c r="N655" s="136"/>
      <c r="O655" s="136"/>
      <c r="P655" s="136"/>
      <c r="Q655" s="27"/>
      <c r="R655" s="136"/>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row>
    <row r="656" spans="1:44" ht="15.75" customHeight="1">
      <c r="A656" s="27"/>
      <c r="B656" s="27"/>
      <c r="C656" s="135"/>
      <c r="D656" s="27"/>
      <c r="E656" s="27"/>
      <c r="F656" s="135"/>
      <c r="G656" s="27"/>
      <c r="H656" s="136"/>
      <c r="I656" s="136"/>
      <c r="J656" s="136"/>
      <c r="K656" s="136"/>
      <c r="L656" s="136"/>
      <c r="M656" s="136"/>
      <c r="N656" s="136"/>
      <c r="O656" s="136"/>
      <c r="P656" s="136"/>
      <c r="Q656" s="27"/>
      <c r="R656" s="136"/>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row>
    <row r="657" spans="1:44" ht="15.75" customHeight="1">
      <c r="A657" s="27"/>
      <c r="B657" s="27"/>
      <c r="C657" s="135"/>
      <c r="D657" s="27"/>
      <c r="E657" s="27"/>
      <c r="F657" s="135"/>
      <c r="G657" s="27"/>
      <c r="H657" s="136"/>
      <c r="I657" s="136"/>
      <c r="J657" s="136"/>
      <c r="K657" s="136"/>
      <c r="L657" s="136"/>
      <c r="M657" s="136"/>
      <c r="N657" s="136"/>
      <c r="O657" s="136"/>
      <c r="P657" s="136"/>
      <c r="Q657" s="27"/>
      <c r="R657" s="136"/>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row>
    <row r="658" spans="1:44" ht="15.75" customHeight="1">
      <c r="A658" s="27"/>
      <c r="B658" s="27"/>
      <c r="C658" s="135"/>
      <c r="D658" s="27"/>
      <c r="E658" s="27"/>
      <c r="F658" s="135"/>
      <c r="G658" s="27"/>
      <c r="H658" s="136"/>
      <c r="I658" s="136"/>
      <c r="J658" s="136"/>
      <c r="K658" s="136"/>
      <c r="L658" s="136"/>
      <c r="M658" s="136"/>
      <c r="N658" s="136"/>
      <c r="O658" s="136"/>
      <c r="P658" s="136"/>
      <c r="Q658" s="27"/>
      <c r="R658" s="136"/>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row>
    <row r="659" spans="1:44" ht="15.75" customHeight="1">
      <c r="A659" s="27"/>
      <c r="B659" s="27"/>
      <c r="C659" s="135"/>
      <c r="D659" s="27"/>
      <c r="E659" s="27"/>
      <c r="F659" s="135"/>
      <c r="G659" s="27"/>
      <c r="H659" s="136"/>
      <c r="I659" s="136"/>
      <c r="J659" s="136"/>
      <c r="K659" s="136"/>
      <c r="L659" s="136"/>
      <c r="M659" s="136"/>
      <c r="N659" s="136"/>
      <c r="O659" s="136"/>
      <c r="P659" s="136"/>
      <c r="Q659" s="27"/>
      <c r="R659" s="136"/>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row>
    <row r="660" spans="1:44" ht="15.75" customHeight="1">
      <c r="A660" s="27"/>
      <c r="B660" s="27"/>
      <c r="C660" s="135"/>
      <c r="D660" s="27"/>
      <c r="E660" s="27"/>
      <c r="F660" s="135"/>
      <c r="G660" s="27"/>
      <c r="H660" s="136"/>
      <c r="I660" s="136"/>
      <c r="J660" s="136"/>
      <c r="K660" s="136"/>
      <c r="L660" s="136"/>
      <c r="M660" s="136"/>
      <c r="N660" s="136"/>
      <c r="O660" s="136"/>
      <c r="P660" s="136"/>
      <c r="Q660" s="27"/>
      <c r="R660" s="136"/>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row>
    <row r="661" spans="1:44" ht="15.75" customHeight="1">
      <c r="A661" s="27"/>
      <c r="B661" s="27"/>
      <c r="C661" s="135"/>
      <c r="D661" s="27"/>
      <c r="E661" s="27"/>
      <c r="F661" s="135"/>
      <c r="G661" s="27"/>
      <c r="H661" s="136"/>
      <c r="I661" s="136"/>
      <c r="J661" s="136"/>
      <c r="K661" s="136"/>
      <c r="L661" s="136"/>
      <c r="M661" s="136"/>
      <c r="N661" s="136"/>
      <c r="O661" s="136"/>
      <c r="P661" s="136"/>
      <c r="Q661" s="27"/>
      <c r="R661" s="136"/>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row>
    <row r="662" spans="1:44" ht="15.75" customHeight="1">
      <c r="A662" s="27"/>
      <c r="B662" s="27"/>
      <c r="C662" s="135"/>
      <c r="D662" s="27"/>
      <c r="E662" s="27"/>
      <c r="F662" s="135"/>
      <c r="G662" s="27"/>
      <c r="H662" s="136"/>
      <c r="I662" s="136"/>
      <c r="J662" s="136"/>
      <c r="K662" s="136"/>
      <c r="L662" s="136"/>
      <c r="M662" s="136"/>
      <c r="N662" s="136"/>
      <c r="O662" s="136"/>
      <c r="P662" s="136"/>
      <c r="Q662" s="27"/>
      <c r="R662" s="136"/>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row>
    <row r="663" spans="1:44" ht="15.75" customHeight="1">
      <c r="A663" s="27"/>
      <c r="B663" s="27"/>
      <c r="C663" s="135"/>
      <c r="D663" s="27"/>
      <c r="E663" s="27"/>
      <c r="F663" s="135"/>
      <c r="G663" s="27"/>
      <c r="H663" s="136"/>
      <c r="I663" s="136"/>
      <c r="J663" s="136"/>
      <c r="K663" s="136"/>
      <c r="L663" s="136"/>
      <c r="M663" s="136"/>
      <c r="N663" s="136"/>
      <c r="O663" s="136"/>
      <c r="P663" s="136"/>
      <c r="Q663" s="27"/>
      <c r="R663" s="136"/>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row>
    <row r="664" spans="1:44" ht="15.75" customHeight="1">
      <c r="A664" s="27"/>
      <c r="B664" s="27"/>
      <c r="C664" s="135"/>
      <c r="D664" s="27"/>
      <c r="E664" s="27"/>
      <c r="F664" s="135"/>
      <c r="G664" s="27"/>
      <c r="H664" s="136"/>
      <c r="I664" s="136"/>
      <c r="J664" s="136"/>
      <c r="K664" s="136"/>
      <c r="L664" s="136"/>
      <c r="M664" s="136"/>
      <c r="N664" s="136"/>
      <c r="O664" s="136"/>
      <c r="P664" s="136"/>
      <c r="Q664" s="27"/>
      <c r="R664" s="136"/>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row>
    <row r="665" spans="1:44" ht="15.75" customHeight="1">
      <c r="A665" s="27"/>
      <c r="B665" s="27"/>
      <c r="C665" s="135"/>
      <c r="D665" s="27"/>
      <c r="E665" s="27"/>
      <c r="F665" s="135"/>
      <c r="G665" s="27"/>
      <c r="H665" s="136"/>
      <c r="I665" s="136"/>
      <c r="J665" s="136"/>
      <c r="K665" s="136"/>
      <c r="L665" s="136"/>
      <c r="M665" s="136"/>
      <c r="N665" s="136"/>
      <c r="O665" s="136"/>
      <c r="P665" s="136"/>
      <c r="Q665" s="27"/>
      <c r="R665" s="136"/>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row>
    <row r="666" spans="1:44" ht="15.75" customHeight="1">
      <c r="A666" s="27"/>
      <c r="B666" s="27"/>
      <c r="C666" s="135"/>
      <c r="D666" s="27"/>
      <c r="E666" s="27"/>
      <c r="F666" s="135"/>
      <c r="G666" s="27"/>
      <c r="H666" s="136"/>
      <c r="I666" s="136"/>
      <c r="J666" s="136"/>
      <c r="K666" s="136"/>
      <c r="L666" s="136"/>
      <c r="M666" s="136"/>
      <c r="N666" s="136"/>
      <c r="O666" s="136"/>
      <c r="P666" s="136"/>
      <c r="Q666" s="27"/>
      <c r="R666" s="136"/>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row>
    <row r="667" spans="1:44" ht="15.75" customHeight="1">
      <c r="A667" s="27"/>
      <c r="B667" s="27"/>
      <c r="C667" s="135"/>
      <c r="D667" s="27"/>
      <c r="E667" s="27"/>
      <c r="F667" s="135"/>
      <c r="G667" s="27"/>
      <c r="H667" s="136"/>
      <c r="I667" s="136"/>
      <c r="J667" s="136"/>
      <c r="K667" s="136"/>
      <c r="L667" s="136"/>
      <c r="M667" s="136"/>
      <c r="N667" s="136"/>
      <c r="O667" s="136"/>
      <c r="P667" s="136"/>
      <c r="Q667" s="27"/>
      <c r="R667" s="136"/>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row>
    <row r="668" spans="1:44" ht="15.75" customHeight="1">
      <c r="A668" s="27"/>
      <c r="B668" s="27"/>
      <c r="C668" s="135"/>
      <c r="D668" s="27"/>
      <c r="E668" s="27"/>
      <c r="F668" s="135"/>
      <c r="G668" s="27"/>
      <c r="H668" s="136"/>
      <c r="I668" s="136"/>
      <c r="J668" s="136"/>
      <c r="K668" s="136"/>
      <c r="L668" s="136"/>
      <c r="M668" s="136"/>
      <c r="N668" s="136"/>
      <c r="O668" s="136"/>
      <c r="P668" s="136"/>
      <c r="Q668" s="27"/>
      <c r="R668" s="136"/>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row>
    <row r="669" spans="1:44" ht="15.75" customHeight="1">
      <c r="A669" s="27"/>
      <c r="B669" s="27"/>
      <c r="C669" s="135"/>
      <c r="D669" s="27"/>
      <c r="E669" s="27"/>
      <c r="F669" s="135"/>
      <c r="G669" s="27"/>
      <c r="H669" s="136"/>
      <c r="I669" s="136"/>
      <c r="J669" s="136"/>
      <c r="K669" s="136"/>
      <c r="L669" s="136"/>
      <c r="M669" s="136"/>
      <c r="N669" s="136"/>
      <c r="O669" s="136"/>
      <c r="P669" s="136"/>
      <c r="Q669" s="27"/>
      <c r="R669" s="136"/>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row>
    <row r="670" spans="1:44" ht="15.75" customHeight="1">
      <c r="A670" s="27"/>
      <c r="B670" s="27"/>
      <c r="C670" s="135"/>
      <c r="D670" s="27"/>
      <c r="E670" s="27"/>
      <c r="F670" s="135"/>
      <c r="G670" s="27"/>
      <c r="H670" s="136"/>
      <c r="I670" s="136"/>
      <c r="J670" s="136"/>
      <c r="K670" s="136"/>
      <c r="L670" s="136"/>
      <c r="M670" s="136"/>
      <c r="N670" s="136"/>
      <c r="O670" s="136"/>
      <c r="P670" s="136"/>
      <c r="Q670" s="27"/>
      <c r="R670" s="136"/>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row>
    <row r="671" spans="1:44" ht="15.75" customHeight="1">
      <c r="A671" s="27"/>
      <c r="B671" s="27"/>
      <c r="C671" s="135"/>
      <c r="D671" s="27"/>
      <c r="E671" s="27"/>
      <c r="F671" s="135"/>
      <c r="G671" s="27"/>
      <c r="H671" s="136"/>
      <c r="I671" s="136"/>
      <c r="J671" s="136"/>
      <c r="K671" s="136"/>
      <c r="L671" s="136"/>
      <c r="M671" s="136"/>
      <c r="N671" s="136"/>
      <c r="O671" s="136"/>
      <c r="P671" s="136"/>
      <c r="Q671" s="27"/>
      <c r="R671" s="136"/>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row>
    <row r="672" spans="1:44" ht="15.75" customHeight="1">
      <c r="A672" s="27"/>
      <c r="B672" s="27"/>
      <c r="C672" s="135"/>
      <c r="D672" s="27"/>
      <c r="E672" s="27"/>
      <c r="F672" s="135"/>
      <c r="G672" s="27"/>
      <c r="H672" s="136"/>
      <c r="I672" s="136"/>
      <c r="J672" s="136"/>
      <c r="K672" s="136"/>
      <c r="L672" s="136"/>
      <c r="M672" s="136"/>
      <c r="N672" s="136"/>
      <c r="O672" s="136"/>
      <c r="P672" s="136"/>
      <c r="Q672" s="27"/>
      <c r="R672" s="136"/>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row>
    <row r="673" spans="1:44" ht="15.75" customHeight="1">
      <c r="A673" s="27"/>
      <c r="B673" s="27"/>
      <c r="C673" s="135"/>
      <c r="D673" s="27"/>
      <c r="E673" s="27"/>
      <c r="F673" s="135"/>
      <c r="G673" s="27"/>
      <c r="H673" s="136"/>
      <c r="I673" s="136"/>
      <c r="J673" s="136"/>
      <c r="K673" s="136"/>
      <c r="L673" s="136"/>
      <c r="M673" s="136"/>
      <c r="N673" s="136"/>
      <c r="O673" s="136"/>
      <c r="P673" s="136"/>
      <c r="Q673" s="27"/>
      <c r="R673" s="136"/>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row>
    <row r="674" spans="1:44" ht="15.75" customHeight="1">
      <c r="A674" s="27"/>
      <c r="B674" s="27"/>
      <c r="C674" s="135"/>
      <c r="D674" s="27"/>
      <c r="E674" s="27"/>
      <c r="F674" s="135"/>
      <c r="G674" s="27"/>
      <c r="H674" s="136"/>
      <c r="I674" s="136"/>
      <c r="J674" s="136"/>
      <c r="K674" s="136"/>
      <c r="L674" s="136"/>
      <c r="M674" s="136"/>
      <c r="N674" s="136"/>
      <c r="O674" s="136"/>
      <c r="P674" s="136"/>
      <c r="Q674" s="27"/>
      <c r="R674" s="136"/>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row>
    <row r="675" spans="1:44" ht="15.75" customHeight="1">
      <c r="A675" s="27"/>
      <c r="B675" s="27"/>
      <c r="C675" s="135"/>
      <c r="D675" s="27"/>
      <c r="E675" s="27"/>
      <c r="F675" s="135"/>
      <c r="G675" s="27"/>
      <c r="H675" s="136"/>
      <c r="I675" s="136"/>
      <c r="J675" s="136"/>
      <c r="K675" s="136"/>
      <c r="L675" s="136"/>
      <c r="M675" s="136"/>
      <c r="N675" s="136"/>
      <c r="O675" s="136"/>
      <c r="P675" s="136"/>
      <c r="Q675" s="27"/>
      <c r="R675" s="136"/>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row>
    <row r="676" spans="1:44" ht="15.75" customHeight="1">
      <c r="A676" s="27"/>
      <c r="B676" s="27"/>
      <c r="C676" s="135"/>
      <c r="D676" s="27"/>
      <c r="E676" s="27"/>
      <c r="F676" s="135"/>
      <c r="G676" s="27"/>
      <c r="H676" s="136"/>
      <c r="I676" s="136"/>
      <c r="J676" s="136"/>
      <c r="K676" s="136"/>
      <c r="L676" s="136"/>
      <c r="M676" s="136"/>
      <c r="N676" s="136"/>
      <c r="O676" s="136"/>
      <c r="P676" s="136"/>
      <c r="Q676" s="27"/>
      <c r="R676" s="136"/>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row>
    <row r="677" spans="1:44" ht="15.75" customHeight="1">
      <c r="A677" s="27"/>
      <c r="B677" s="27"/>
      <c r="C677" s="135"/>
      <c r="D677" s="27"/>
      <c r="E677" s="27"/>
      <c r="F677" s="135"/>
      <c r="G677" s="27"/>
      <c r="H677" s="136"/>
      <c r="I677" s="136"/>
      <c r="J677" s="136"/>
      <c r="K677" s="136"/>
      <c r="L677" s="136"/>
      <c r="M677" s="136"/>
      <c r="N677" s="136"/>
      <c r="O677" s="136"/>
      <c r="P677" s="136"/>
      <c r="Q677" s="27"/>
      <c r="R677" s="136"/>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row>
    <row r="678" spans="1:44" ht="15.75" customHeight="1">
      <c r="A678" s="27"/>
      <c r="B678" s="27"/>
      <c r="C678" s="135"/>
      <c r="D678" s="27"/>
      <c r="E678" s="27"/>
      <c r="F678" s="135"/>
      <c r="G678" s="27"/>
      <c r="H678" s="136"/>
      <c r="I678" s="136"/>
      <c r="J678" s="136"/>
      <c r="K678" s="136"/>
      <c r="L678" s="136"/>
      <c r="M678" s="136"/>
      <c r="N678" s="136"/>
      <c r="O678" s="136"/>
      <c r="P678" s="136"/>
      <c r="Q678" s="27"/>
      <c r="R678" s="136"/>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row>
    <row r="679" spans="1:44" ht="15.75" customHeight="1">
      <c r="A679" s="27"/>
      <c r="B679" s="27"/>
      <c r="C679" s="135"/>
      <c r="D679" s="27"/>
      <c r="E679" s="27"/>
      <c r="F679" s="135"/>
      <c r="G679" s="27"/>
      <c r="H679" s="136"/>
      <c r="I679" s="136"/>
      <c r="J679" s="136"/>
      <c r="K679" s="136"/>
      <c r="L679" s="136"/>
      <c r="M679" s="136"/>
      <c r="N679" s="136"/>
      <c r="O679" s="136"/>
      <c r="P679" s="136"/>
      <c r="Q679" s="27"/>
      <c r="R679" s="136"/>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row>
    <row r="680" spans="1:44" ht="15.75" customHeight="1">
      <c r="A680" s="27"/>
      <c r="B680" s="27"/>
      <c r="C680" s="135"/>
      <c r="D680" s="27"/>
      <c r="E680" s="27"/>
      <c r="F680" s="135"/>
      <c r="G680" s="27"/>
      <c r="H680" s="136"/>
      <c r="I680" s="136"/>
      <c r="J680" s="136"/>
      <c r="K680" s="136"/>
      <c r="L680" s="136"/>
      <c r="M680" s="136"/>
      <c r="N680" s="136"/>
      <c r="O680" s="136"/>
      <c r="P680" s="136"/>
      <c r="Q680" s="27"/>
      <c r="R680" s="136"/>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row>
    <row r="681" spans="1:44" ht="15.75" customHeight="1">
      <c r="A681" s="27"/>
      <c r="B681" s="27"/>
      <c r="C681" s="135"/>
      <c r="D681" s="27"/>
      <c r="E681" s="27"/>
      <c r="F681" s="135"/>
      <c r="G681" s="27"/>
      <c r="H681" s="136"/>
      <c r="I681" s="136"/>
      <c r="J681" s="136"/>
      <c r="K681" s="136"/>
      <c r="L681" s="136"/>
      <c r="M681" s="136"/>
      <c r="N681" s="136"/>
      <c r="O681" s="136"/>
      <c r="P681" s="136"/>
      <c r="Q681" s="27"/>
      <c r="R681" s="136"/>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row>
    <row r="682" spans="1:44" ht="15.75" customHeight="1">
      <c r="A682" s="27"/>
      <c r="B682" s="27"/>
      <c r="C682" s="135"/>
      <c r="D682" s="27"/>
      <c r="E682" s="27"/>
      <c r="F682" s="135"/>
      <c r="G682" s="27"/>
      <c r="H682" s="136"/>
      <c r="I682" s="136"/>
      <c r="J682" s="136"/>
      <c r="K682" s="136"/>
      <c r="L682" s="136"/>
      <c r="M682" s="136"/>
      <c r="N682" s="136"/>
      <c r="O682" s="136"/>
      <c r="P682" s="136"/>
      <c r="Q682" s="27"/>
      <c r="R682" s="136"/>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row>
    <row r="683" spans="1:44" ht="15.75" customHeight="1">
      <c r="A683" s="27"/>
      <c r="B683" s="27"/>
      <c r="C683" s="135"/>
      <c r="D683" s="27"/>
      <c r="E683" s="27"/>
      <c r="F683" s="135"/>
      <c r="G683" s="27"/>
      <c r="H683" s="136"/>
      <c r="I683" s="136"/>
      <c r="J683" s="136"/>
      <c r="K683" s="136"/>
      <c r="L683" s="136"/>
      <c r="M683" s="136"/>
      <c r="N683" s="136"/>
      <c r="O683" s="136"/>
      <c r="P683" s="136"/>
      <c r="Q683" s="27"/>
      <c r="R683" s="136"/>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row>
    <row r="684" spans="1:44" ht="15.75" customHeight="1">
      <c r="A684" s="27"/>
      <c r="B684" s="27"/>
      <c r="C684" s="135"/>
      <c r="D684" s="27"/>
      <c r="E684" s="27"/>
      <c r="F684" s="135"/>
      <c r="G684" s="27"/>
      <c r="H684" s="136"/>
      <c r="I684" s="136"/>
      <c r="J684" s="136"/>
      <c r="K684" s="136"/>
      <c r="L684" s="136"/>
      <c r="M684" s="136"/>
      <c r="N684" s="136"/>
      <c r="O684" s="136"/>
      <c r="P684" s="136"/>
      <c r="Q684" s="27"/>
      <c r="R684" s="136"/>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row>
    <row r="685" spans="1:44" ht="15.75" customHeight="1">
      <c r="A685" s="27"/>
      <c r="B685" s="27"/>
      <c r="C685" s="135"/>
      <c r="D685" s="27"/>
      <c r="E685" s="27"/>
      <c r="F685" s="135"/>
      <c r="G685" s="27"/>
      <c r="H685" s="136"/>
      <c r="I685" s="136"/>
      <c r="J685" s="136"/>
      <c r="K685" s="136"/>
      <c r="L685" s="136"/>
      <c r="M685" s="136"/>
      <c r="N685" s="136"/>
      <c r="O685" s="136"/>
      <c r="P685" s="136"/>
      <c r="Q685" s="27"/>
      <c r="R685" s="136"/>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row>
    <row r="686" spans="1:44" ht="15.75" customHeight="1">
      <c r="A686" s="27"/>
      <c r="B686" s="27"/>
      <c r="C686" s="135"/>
      <c r="D686" s="27"/>
      <c r="E686" s="27"/>
      <c r="F686" s="135"/>
      <c r="G686" s="27"/>
      <c r="H686" s="136"/>
      <c r="I686" s="136"/>
      <c r="J686" s="136"/>
      <c r="K686" s="136"/>
      <c r="L686" s="136"/>
      <c r="M686" s="136"/>
      <c r="N686" s="136"/>
      <c r="O686" s="136"/>
      <c r="P686" s="136"/>
      <c r="Q686" s="27"/>
      <c r="R686" s="136"/>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row>
    <row r="687" spans="1:44" ht="15.75" customHeight="1">
      <c r="A687" s="27"/>
      <c r="B687" s="27"/>
      <c r="C687" s="135"/>
      <c r="D687" s="27"/>
      <c r="E687" s="27"/>
      <c r="F687" s="135"/>
      <c r="G687" s="27"/>
      <c r="H687" s="136"/>
      <c r="I687" s="136"/>
      <c r="J687" s="136"/>
      <c r="K687" s="136"/>
      <c r="L687" s="136"/>
      <c r="M687" s="136"/>
      <c r="N687" s="136"/>
      <c r="O687" s="136"/>
      <c r="P687" s="136"/>
      <c r="Q687" s="27"/>
      <c r="R687" s="136"/>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row>
    <row r="688" spans="1:44" ht="15.75" customHeight="1">
      <c r="A688" s="27"/>
      <c r="B688" s="27"/>
      <c r="C688" s="135"/>
      <c r="D688" s="27"/>
      <c r="E688" s="27"/>
      <c r="F688" s="135"/>
      <c r="G688" s="27"/>
      <c r="H688" s="136"/>
      <c r="I688" s="136"/>
      <c r="J688" s="136"/>
      <c r="K688" s="136"/>
      <c r="L688" s="136"/>
      <c r="M688" s="136"/>
      <c r="N688" s="136"/>
      <c r="O688" s="136"/>
      <c r="P688" s="136"/>
      <c r="Q688" s="27"/>
      <c r="R688" s="136"/>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row>
    <row r="689" spans="1:44" ht="15.75" customHeight="1">
      <c r="A689" s="27"/>
      <c r="B689" s="27"/>
      <c r="C689" s="135"/>
      <c r="D689" s="27"/>
      <c r="E689" s="27"/>
      <c r="F689" s="135"/>
      <c r="G689" s="27"/>
      <c r="H689" s="136"/>
      <c r="I689" s="136"/>
      <c r="J689" s="136"/>
      <c r="K689" s="136"/>
      <c r="L689" s="136"/>
      <c r="M689" s="136"/>
      <c r="N689" s="136"/>
      <c r="O689" s="136"/>
      <c r="P689" s="136"/>
      <c r="Q689" s="27"/>
      <c r="R689" s="136"/>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row>
    <row r="690" spans="1:44" ht="15.75" customHeight="1">
      <c r="A690" s="27"/>
      <c r="B690" s="27"/>
      <c r="C690" s="135"/>
      <c r="D690" s="27"/>
      <c r="E690" s="27"/>
      <c r="F690" s="135"/>
      <c r="G690" s="27"/>
      <c r="H690" s="136"/>
      <c r="I690" s="136"/>
      <c r="J690" s="136"/>
      <c r="K690" s="136"/>
      <c r="L690" s="136"/>
      <c r="M690" s="136"/>
      <c r="N690" s="136"/>
      <c r="O690" s="136"/>
      <c r="P690" s="136"/>
      <c r="Q690" s="27"/>
      <c r="R690" s="136"/>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row>
    <row r="691" spans="1:44" ht="15.75" customHeight="1">
      <c r="A691" s="27"/>
      <c r="B691" s="27"/>
      <c r="C691" s="135"/>
      <c r="D691" s="27"/>
      <c r="E691" s="27"/>
      <c r="F691" s="135"/>
      <c r="G691" s="27"/>
      <c r="H691" s="136"/>
      <c r="I691" s="136"/>
      <c r="J691" s="136"/>
      <c r="K691" s="136"/>
      <c r="L691" s="136"/>
      <c r="M691" s="136"/>
      <c r="N691" s="136"/>
      <c r="O691" s="136"/>
      <c r="P691" s="136"/>
      <c r="Q691" s="27"/>
      <c r="R691" s="136"/>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row>
    <row r="692" spans="1:44" ht="15.75" customHeight="1">
      <c r="A692" s="27"/>
      <c r="B692" s="27"/>
      <c r="C692" s="135"/>
      <c r="D692" s="27"/>
      <c r="E692" s="27"/>
      <c r="F692" s="135"/>
      <c r="G692" s="27"/>
      <c r="H692" s="136"/>
      <c r="I692" s="136"/>
      <c r="J692" s="136"/>
      <c r="K692" s="136"/>
      <c r="L692" s="136"/>
      <c r="M692" s="136"/>
      <c r="N692" s="136"/>
      <c r="O692" s="136"/>
      <c r="P692" s="136"/>
      <c r="Q692" s="27"/>
      <c r="R692" s="136"/>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row>
    <row r="693" spans="1:44" ht="15.75" customHeight="1">
      <c r="A693" s="27"/>
      <c r="B693" s="27"/>
      <c r="C693" s="135"/>
      <c r="D693" s="27"/>
      <c r="E693" s="27"/>
      <c r="F693" s="135"/>
      <c r="G693" s="27"/>
      <c r="H693" s="136"/>
      <c r="I693" s="136"/>
      <c r="J693" s="136"/>
      <c r="K693" s="136"/>
      <c r="L693" s="136"/>
      <c r="M693" s="136"/>
      <c r="N693" s="136"/>
      <c r="O693" s="136"/>
      <c r="P693" s="136"/>
      <c r="Q693" s="27"/>
      <c r="R693" s="136"/>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row>
    <row r="694" spans="1:44" ht="15.75" customHeight="1">
      <c r="A694" s="27"/>
      <c r="B694" s="27"/>
      <c r="C694" s="135"/>
      <c r="D694" s="27"/>
      <c r="E694" s="27"/>
      <c r="F694" s="135"/>
      <c r="G694" s="27"/>
      <c r="H694" s="136"/>
      <c r="I694" s="136"/>
      <c r="J694" s="136"/>
      <c r="K694" s="136"/>
      <c r="L694" s="136"/>
      <c r="M694" s="136"/>
      <c r="N694" s="136"/>
      <c r="O694" s="136"/>
      <c r="P694" s="136"/>
      <c r="Q694" s="27"/>
      <c r="R694" s="136"/>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row>
    <row r="695" spans="1:44" ht="15.75" customHeight="1">
      <c r="A695" s="27"/>
      <c r="B695" s="27"/>
      <c r="C695" s="135"/>
      <c r="D695" s="27"/>
      <c r="E695" s="27"/>
      <c r="F695" s="135"/>
      <c r="G695" s="27"/>
      <c r="H695" s="136"/>
      <c r="I695" s="136"/>
      <c r="J695" s="136"/>
      <c r="K695" s="136"/>
      <c r="L695" s="136"/>
      <c r="M695" s="136"/>
      <c r="N695" s="136"/>
      <c r="O695" s="136"/>
      <c r="P695" s="136"/>
      <c r="Q695" s="27"/>
      <c r="R695" s="136"/>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row>
    <row r="696" spans="1:44" ht="15.75" customHeight="1">
      <c r="A696" s="27"/>
      <c r="B696" s="27"/>
      <c r="C696" s="135"/>
      <c r="D696" s="27"/>
      <c r="E696" s="27"/>
      <c r="F696" s="135"/>
      <c r="G696" s="27"/>
      <c r="H696" s="136"/>
      <c r="I696" s="136"/>
      <c r="J696" s="136"/>
      <c r="K696" s="136"/>
      <c r="L696" s="136"/>
      <c r="M696" s="136"/>
      <c r="N696" s="136"/>
      <c r="O696" s="136"/>
      <c r="P696" s="136"/>
      <c r="Q696" s="27"/>
      <c r="R696" s="136"/>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row>
    <row r="697" spans="1:44" ht="15.75" customHeight="1">
      <c r="A697" s="27"/>
      <c r="B697" s="27"/>
      <c r="C697" s="135"/>
      <c r="D697" s="27"/>
      <c r="E697" s="27"/>
      <c r="F697" s="135"/>
      <c r="G697" s="27"/>
      <c r="H697" s="136"/>
      <c r="I697" s="136"/>
      <c r="J697" s="136"/>
      <c r="K697" s="136"/>
      <c r="L697" s="136"/>
      <c r="M697" s="136"/>
      <c r="N697" s="136"/>
      <c r="O697" s="136"/>
      <c r="P697" s="136"/>
      <c r="Q697" s="27"/>
      <c r="R697" s="136"/>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row>
    <row r="698" spans="1:44" ht="15.75" customHeight="1">
      <c r="A698" s="27"/>
      <c r="B698" s="27"/>
      <c r="C698" s="135"/>
      <c r="D698" s="27"/>
      <c r="E698" s="27"/>
      <c r="F698" s="135"/>
      <c r="G698" s="27"/>
      <c r="H698" s="136"/>
      <c r="I698" s="136"/>
      <c r="J698" s="136"/>
      <c r="K698" s="136"/>
      <c r="L698" s="136"/>
      <c r="M698" s="136"/>
      <c r="N698" s="136"/>
      <c r="O698" s="136"/>
      <c r="P698" s="136"/>
      <c r="Q698" s="27"/>
      <c r="R698" s="136"/>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row>
    <row r="699" spans="1:44" ht="15.75" customHeight="1">
      <c r="A699" s="27"/>
      <c r="B699" s="27"/>
      <c r="C699" s="135"/>
      <c r="D699" s="27"/>
      <c r="E699" s="27"/>
      <c r="F699" s="135"/>
      <c r="G699" s="27"/>
      <c r="H699" s="136"/>
      <c r="I699" s="136"/>
      <c r="J699" s="136"/>
      <c r="K699" s="136"/>
      <c r="L699" s="136"/>
      <c r="M699" s="136"/>
      <c r="N699" s="136"/>
      <c r="O699" s="136"/>
      <c r="P699" s="136"/>
      <c r="Q699" s="27"/>
      <c r="R699" s="136"/>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row>
    <row r="700" spans="1:44" ht="15.75" customHeight="1">
      <c r="A700" s="27"/>
      <c r="B700" s="27"/>
      <c r="C700" s="135"/>
      <c r="D700" s="27"/>
      <c r="E700" s="27"/>
      <c r="F700" s="135"/>
      <c r="G700" s="27"/>
      <c r="H700" s="136"/>
      <c r="I700" s="136"/>
      <c r="J700" s="136"/>
      <c r="K700" s="136"/>
      <c r="L700" s="136"/>
      <c r="M700" s="136"/>
      <c r="N700" s="136"/>
      <c r="O700" s="136"/>
      <c r="P700" s="136"/>
      <c r="Q700" s="27"/>
      <c r="R700" s="136"/>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row>
    <row r="701" spans="1:44" ht="15.75" customHeight="1">
      <c r="A701" s="27"/>
      <c r="B701" s="27"/>
      <c r="C701" s="135"/>
      <c r="D701" s="27"/>
      <c r="E701" s="27"/>
      <c r="F701" s="135"/>
      <c r="G701" s="27"/>
      <c r="H701" s="136"/>
      <c r="I701" s="136"/>
      <c r="J701" s="136"/>
      <c r="K701" s="136"/>
      <c r="L701" s="136"/>
      <c r="M701" s="136"/>
      <c r="N701" s="136"/>
      <c r="O701" s="136"/>
      <c r="P701" s="136"/>
      <c r="Q701" s="27"/>
      <c r="R701" s="136"/>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row>
    <row r="702" spans="1:44" ht="15.75" customHeight="1">
      <c r="A702" s="27"/>
      <c r="B702" s="27"/>
      <c r="C702" s="135"/>
      <c r="D702" s="27"/>
      <c r="E702" s="27"/>
      <c r="F702" s="135"/>
      <c r="G702" s="27"/>
      <c r="H702" s="136"/>
      <c r="I702" s="136"/>
      <c r="J702" s="136"/>
      <c r="K702" s="136"/>
      <c r="L702" s="136"/>
      <c r="M702" s="136"/>
      <c r="N702" s="136"/>
      <c r="O702" s="136"/>
      <c r="P702" s="136"/>
      <c r="Q702" s="27"/>
      <c r="R702" s="136"/>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row>
    <row r="703" spans="1:44" ht="15.75" customHeight="1">
      <c r="A703" s="27"/>
      <c r="B703" s="27"/>
      <c r="C703" s="135"/>
      <c r="D703" s="27"/>
      <c r="E703" s="27"/>
      <c r="F703" s="135"/>
      <c r="G703" s="27"/>
      <c r="H703" s="136"/>
      <c r="I703" s="136"/>
      <c r="J703" s="136"/>
      <c r="K703" s="136"/>
      <c r="L703" s="136"/>
      <c r="M703" s="136"/>
      <c r="N703" s="136"/>
      <c r="O703" s="136"/>
      <c r="P703" s="136"/>
      <c r="Q703" s="27"/>
      <c r="R703" s="136"/>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row>
    <row r="704" spans="1:44" ht="15.75" customHeight="1">
      <c r="A704" s="27"/>
      <c r="B704" s="27"/>
      <c r="C704" s="135"/>
      <c r="D704" s="27"/>
      <c r="E704" s="27"/>
      <c r="F704" s="135"/>
      <c r="G704" s="27"/>
      <c r="H704" s="136"/>
      <c r="I704" s="136"/>
      <c r="J704" s="136"/>
      <c r="K704" s="136"/>
      <c r="L704" s="136"/>
      <c r="M704" s="136"/>
      <c r="N704" s="136"/>
      <c r="O704" s="136"/>
      <c r="P704" s="136"/>
      <c r="Q704" s="27"/>
      <c r="R704" s="136"/>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row>
    <row r="705" spans="1:44" ht="15.75" customHeight="1">
      <c r="A705" s="27"/>
      <c r="B705" s="27"/>
      <c r="C705" s="135"/>
      <c r="D705" s="27"/>
      <c r="E705" s="27"/>
      <c r="F705" s="135"/>
      <c r="G705" s="27"/>
      <c r="H705" s="136"/>
      <c r="I705" s="136"/>
      <c r="J705" s="136"/>
      <c r="K705" s="136"/>
      <c r="L705" s="136"/>
      <c r="M705" s="136"/>
      <c r="N705" s="136"/>
      <c r="O705" s="136"/>
      <c r="P705" s="136"/>
      <c r="Q705" s="27"/>
      <c r="R705" s="136"/>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row>
    <row r="706" spans="1:44" ht="15.75" customHeight="1">
      <c r="A706" s="27"/>
      <c r="B706" s="27"/>
      <c r="C706" s="135"/>
      <c r="D706" s="27"/>
      <c r="E706" s="27"/>
      <c r="F706" s="135"/>
      <c r="G706" s="27"/>
      <c r="H706" s="136"/>
      <c r="I706" s="136"/>
      <c r="J706" s="136"/>
      <c r="K706" s="136"/>
      <c r="L706" s="136"/>
      <c r="M706" s="136"/>
      <c r="N706" s="136"/>
      <c r="O706" s="136"/>
      <c r="P706" s="136"/>
      <c r="Q706" s="27"/>
      <c r="R706" s="136"/>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row>
    <row r="707" spans="1:44" ht="15.75" customHeight="1">
      <c r="A707" s="27"/>
      <c r="B707" s="27"/>
      <c r="C707" s="135"/>
      <c r="D707" s="27"/>
      <c r="E707" s="27"/>
      <c r="F707" s="135"/>
      <c r="G707" s="27"/>
      <c r="H707" s="136"/>
      <c r="I707" s="136"/>
      <c r="J707" s="136"/>
      <c r="K707" s="136"/>
      <c r="L707" s="136"/>
      <c r="M707" s="136"/>
      <c r="N707" s="136"/>
      <c r="O707" s="136"/>
      <c r="P707" s="136"/>
      <c r="Q707" s="27"/>
      <c r="R707" s="136"/>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row>
    <row r="708" spans="1:44" ht="15.75" customHeight="1">
      <c r="A708" s="27"/>
      <c r="B708" s="27"/>
      <c r="C708" s="135"/>
      <c r="D708" s="27"/>
      <c r="E708" s="27"/>
      <c r="F708" s="135"/>
      <c r="G708" s="27"/>
      <c r="H708" s="136"/>
      <c r="I708" s="136"/>
      <c r="J708" s="136"/>
      <c r="K708" s="136"/>
      <c r="L708" s="136"/>
      <c r="M708" s="136"/>
      <c r="N708" s="136"/>
      <c r="O708" s="136"/>
      <c r="P708" s="136"/>
      <c r="Q708" s="27"/>
      <c r="R708" s="136"/>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row>
    <row r="709" spans="1:44" ht="15.75" customHeight="1">
      <c r="A709" s="27"/>
      <c r="B709" s="27"/>
      <c r="C709" s="135"/>
      <c r="D709" s="27"/>
      <c r="E709" s="27"/>
      <c r="F709" s="135"/>
      <c r="G709" s="27"/>
      <c r="H709" s="136"/>
      <c r="I709" s="136"/>
      <c r="J709" s="136"/>
      <c r="K709" s="136"/>
      <c r="L709" s="136"/>
      <c r="M709" s="136"/>
      <c r="N709" s="136"/>
      <c r="O709" s="136"/>
      <c r="P709" s="136"/>
      <c r="Q709" s="27"/>
      <c r="R709" s="136"/>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row>
    <row r="710" spans="1:44" ht="15.75" customHeight="1">
      <c r="A710" s="27"/>
      <c r="B710" s="27"/>
      <c r="C710" s="135"/>
      <c r="D710" s="27"/>
      <c r="E710" s="27"/>
      <c r="F710" s="135"/>
      <c r="G710" s="27"/>
      <c r="H710" s="136"/>
      <c r="I710" s="136"/>
      <c r="J710" s="136"/>
      <c r="K710" s="136"/>
      <c r="L710" s="136"/>
      <c r="M710" s="136"/>
      <c r="N710" s="136"/>
      <c r="O710" s="136"/>
      <c r="P710" s="136"/>
      <c r="Q710" s="27"/>
      <c r="R710" s="136"/>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row>
    <row r="711" spans="1:44" ht="15.75" customHeight="1">
      <c r="A711" s="27"/>
      <c r="B711" s="27"/>
      <c r="C711" s="135"/>
      <c r="D711" s="27"/>
      <c r="E711" s="27"/>
      <c r="F711" s="135"/>
      <c r="G711" s="27"/>
      <c r="H711" s="136"/>
      <c r="I711" s="136"/>
      <c r="J711" s="136"/>
      <c r="K711" s="136"/>
      <c r="L711" s="136"/>
      <c r="M711" s="136"/>
      <c r="N711" s="136"/>
      <c r="O711" s="136"/>
      <c r="P711" s="136"/>
      <c r="Q711" s="27"/>
      <c r="R711" s="136"/>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row>
    <row r="712" spans="1:44" ht="15.75" customHeight="1">
      <c r="A712" s="27"/>
      <c r="B712" s="27"/>
      <c r="C712" s="135"/>
      <c r="D712" s="27"/>
      <c r="E712" s="27"/>
      <c r="F712" s="135"/>
      <c r="G712" s="27"/>
      <c r="H712" s="136"/>
      <c r="I712" s="136"/>
      <c r="J712" s="136"/>
      <c r="K712" s="136"/>
      <c r="L712" s="136"/>
      <c r="M712" s="136"/>
      <c r="N712" s="136"/>
      <c r="O712" s="136"/>
      <c r="P712" s="136"/>
      <c r="Q712" s="27"/>
      <c r="R712" s="136"/>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row>
    <row r="713" spans="1:44" ht="15.75" customHeight="1">
      <c r="A713" s="27"/>
      <c r="B713" s="27"/>
      <c r="C713" s="135"/>
      <c r="D713" s="27"/>
      <c r="E713" s="27"/>
      <c r="F713" s="135"/>
      <c r="G713" s="27"/>
      <c r="H713" s="136"/>
      <c r="I713" s="136"/>
      <c r="J713" s="136"/>
      <c r="K713" s="136"/>
      <c r="L713" s="136"/>
      <c r="M713" s="136"/>
      <c r="N713" s="136"/>
      <c r="O713" s="136"/>
      <c r="P713" s="136"/>
      <c r="Q713" s="27"/>
      <c r="R713" s="136"/>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row>
    <row r="714" spans="1:44" ht="15.75" customHeight="1">
      <c r="A714" s="27"/>
      <c r="B714" s="27"/>
      <c r="C714" s="135"/>
      <c r="D714" s="27"/>
      <c r="E714" s="27"/>
      <c r="F714" s="135"/>
      <c r="G714" s="27"/>
      <c r="H714" s="136"/>
      <c r="I714" s="136"/>
      <c r="J714" s="136"/>
      <c r="K714" s="136"/>
      <c r="L714" s="136"/>
      <c r="M714" s="136"/>
      <c r="N714" s="136"/>
      <c r="O714" s="136"/>
      <c r="P714" s="136"/>
      <c r="Q714" s="27"/>
      <c r="R714" s="136"/>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row>
    <row r="715" spans="1:44" ht="15.75" customHeight="1">
      <c r="A715" s="27"/>
      <c r="B715" s="27"/>
      <c r="C715" s="135"/>
      <c r="D715" s="27"/>
      <c r="E715" s="27"/>
      <c r="F715" s="135"/>
      <c r="G715" s="27"/>
      <c r="H715" s="136"/>
      <c r="I715" s="136"/>
      <c r="J715" s="136"/>
      <c r="K715" s="136"/>
      <c r="L715" s="136"/>
      <c r="M715" s="136"/>
      <c r="N715" s="136"/>
      <c r="O715" s="136"/>
      <c r="P715" s="136"/>
      <c r="Q715" s="27"/>
      <c r="R715" s="136"/>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row>
    <row r="716" spans="1:44" ht="15.75" customHeight="1">
      <c r="A716" s="27"/>
      <c r="B716" s="27"/>
      <c r="C716" s="135"/>
      <c r="D716" s="27"/>
      <c r="E716" s="27"/>
      <c r="F716" s="135"/>
      <c r="G716" s="27"/>
      <c r="H716" s="136"/>
      <c r="I716" s="136"/>
      <c r="J716" s="136"/>
      <c r="K716" s="136"/>
      <c r="L716" s="136"/>
      <c r="M716" s="136"/>
      <c r="N716" s="136"/>
      <c r="O716" s="136"/>
      <c r="P716" s="136"/>
      <c r="Q716" s="27"/>
      <c r="R716" s="136"/>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row>
    <row r="717" spans="1:44" ht="15.75" customHeight="1">
      <c r="A717" s="27"/>
      <c r="B717" s="27"/>
      <c r="C717" s="135"/>
      <c r="D717" s="27"/>
      <c r="E717" s="27"/>
      <c r="F717" s="135"/>
      <c r="G717" s="27"/>
      <c r="H717" s="136"/>
      <c r="I717" s="136"/>
      <c r="J717" s="136"/>
      <c r="K717" s="136"/>
      <c r="L717" s="136"/>
      <c r="M717" s="136"/>
      <c r="N717" s="136"/>
      <c r="O717" s="136"/>
      <c r="P717" s="136"/>
      <c r="Q717" s="27"/>
      <c r="R717" s="136"/>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row>
    <row r="718" spans="1:44" ht="15.75" customHeight="1">
      <c r="A718" s="27"/>
      <c r="B718" s="27"/>
      <c r="C718" s="135"/>
      <c r="D718" s="27"/>
      <c r="E718" s="27"/>
      <c r="F718" s="135"/>
      <c r="G718" s="27"/>
      <c r="H718" s="136"/>
      <c r="I718" s="136"/>
      <c r="J718" s="136"/>
      <c r="K718" s="136"/>
      <c r="L718" s="136"/>
      <c r="M718" s="136"/>
      <c r="N718" s="136"/>
      <c r="O718" s="136"/>
      <c r="P718" s="136"/>
      <c r="Q718" s="27"/>
      <c r="R718" s="136"/>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row>
    <row r="719" spans="1:44" ht="15.75" customHeight="1">
      <c r="A719" s="27"/>
      <c r="B719" s="27"/>
      <c r="C719" s="135"/>
      <c r="D719" s="27"/>
      <c r="E719" s="27"/>
      <c r="F719" s="135"/>
      <c r="G719" s="27"/>
      <c r="H719" s="136"/>
      <c r="I719" s="136"/>
      <c r="J719" s="136"/>
      <c r="K719" s="136"/>
      <c r="L719" s="136"/>
      <c r="M719" s="136"/>
      <c r="N719" s="136"/>
      <c r="O719" s="136"/>
      <c r="P719" s="136"/>
      <c r="Q719" s="27"/>
      <c r="R719" s="136"/>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row>
    <row r="720" spans="1:44" ht="15.75" customHeight="1">
      <c r="A720" s="27"/>
      <c r="B720" s="27"/>
      <c r="C720" s="135"/>
      <c r="D720" s="27"/>
      <c r="E720" s="27"/>
      <c r="F720" s="135"/>
      <c r="G720" s="27"/>
      <c r="H720" s="136"/>
      <c r="I720" s="136"/>
      <c r="J720" s="136"/>
      <c r="K720" s="136"/>
      <c r="L720" s="136"/>
      <c r="M720" s="136"/>
      <c r="N720" s="136"/>
      <c r="O720" s="136"/>
      <c r="P720" s="136"/>
      <c r="Q720" s="27"/>
      <c r="R720" s="136"/>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row>
    <row r="721" spans="1:44" ht="15.75" customHeight="1">
      <c r="A721" s="27"/>
      <c r="B721" s="27"/>
      <c r="C721" s="135"/>
      <c r="D721" s="27"/>
      <c r="E721" s="27"/>
      <c r="F721" s="135"/>
      <c r="G721" s="27"/>
      <c r="H721" s="136"/>
      <c r="I721" s="136"/>
      <c r="J721" s="136"/>
      <c r="K721" s="136"/>
      <c r="L721" s="136"/>
      <c r="M721" s="136"/>
      <c r="N721" s="136"/>
      <c r="O721" s="136"/>
      <c r="P721" s="136"/>
      <c r="Q721" s="27"/>
      <c r="R721" s="136"/>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row>
    <row r="722" spans="1:44" ht="15.75" customHeight="1">
      <c r="A722" s="27"/>
      <c r="B722" s="27"/>
      <c r="C722" s="135"/>
      <c r="D722" s="27"/>
      <c r="E722" s="27"/>
      <c r="F722" s="135"/>
      <c r="G722" s="27"/>
      <c r="H722" s="136"/>
      <c r="I722" s="136"/>
      <c r="J722" s="136"/>
      <c r="K722" s="136"/>
      <c r="L722" s="136"/>
      <c r="M722" s="136"/>
      <c r="N722" s="136"/>
      <c r="O722" s="136"/>
      <c r="P722" s="136"/>
      <c r="Q722" s="27"/>
      <c r="R722" s="136"/>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row>
    <row r="723" spans="1:44" ht="15.75" customHeight="1">
      <c r="A723" s="27"/>
      <c r="B723" s="27"/>
      <c r="C723" s="135"/>
      <c r="D723" s="27"/>
      <c r="E723" s="27"/>
      <c r="F723" s="135"/>
      <c r="G723" s="27"/>
      <c r="H723" s="136"/>
      <c r="I723" s="136"/>
      <c r="J723" s="136"/>
      <c r="K723" s="136"/>
      <c r="L723" s="136"/>
      <c r="M723" s="136"/>
      <c r="N723" s="136"/>
      <c r="O723" s="136"/>
      <c r="P723" s="136"/>
      <c r="Q723" s="27"/>
      <c r="R723" s="136"/>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row>
    <row r="724" spans="1:44" ht="15.75" customHeight="1">
      <c r="A724" s="27"/>
      <c r="B724" s="27"/>
      <c r="C724" s="135"/>
      <c r="D724" s="27"/>
      <c r="E724" s="27"/>
      <c r="F724" s="135"/>
      <c r="G724" s="27"/>
      <c r="H724" s="136"/>
      <c r="I724" s="136"/>
      <c r="J724" s="136"/>
      <c r="K724" s="136"/>
      <c r="L724" s="136"/>
      <c r="M724" s="136"/>
      <c r="N724" s="136"/>
      <c r="O724" s="136"/>
      <c r="P724" s="136"/>
      <c r="Q724" s="27"/>
      <c r="R724" s="136"/>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row>
    <row r="725" spans="1:44" ht="15.75" customHeight="1">
      <c r="A725" s="27"/>
      <c r="B725" s="27"/>
      <c r="C725" s="135"/>
      <c r="D725" s="27"/>
      <c r="E725" s="27"/>
      <c r="F725" s="135"/>
      <c r="G725" s="27"/>
      <c r="H725" s="136"/>
      <c r="I725" s="136"/>
      <c r="J725" s="136"/>
      <c r="K725" s="136"/>
      <c r="L725" s="136"/>
      <c r="M725" s="136"/>
      <c r="N725" s="136"/>
      <c r="O725" s="136"/>
      <c r="P725" s="136"/>
      <c r="Q725" s="27"/>
      <c r="R725" s="136"/>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row>
    <row r="726" spans="1:44" ht="15.75" customHeight="1">
      <c r="A726" s="27"/>
      <c r="B726" s="27"/>
      <c r="C726" s="135"/>
      <c r="D726" s="27"/>
      <c r="E726" s="27"/>
      <c r="F726" s="135"/>
      <c r="G726" s="27"/>
      <c r="H726" s="136"/>
      <c r="I726" s="136"/>
      <c r="J726" s="136"/>
      <c r="K726" s="136"/>
      <c r="L726" s="136"/>
      <c r="M726" s="136"/>
      <c r="N726" s="136"/>
      <c r="O726" s="136"/>
      <c r="P726" s="136"/>
      <c r="Q726" s="27"/>
      <c r="R726" s="136"/>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row>
    <row r="727" spans="1:44" ht="15.75" customHeight="1">
      <c r="A727" s="27"/>
      <c r="B727" s="27"/>
      <c r="C727" s="135"/>
      <c r="D727" s="27"/>
      <c r="E727" s="27"/>
      <c r="F727" s="135"/>
      <c r="G727" s="27"/>
      <c r="H727" s="136"/>
      <c r="I727" s="136"/>
      <c r="J727" s="136"/>
      <c r="K727" s="136"/>
      <c r="L727" s="136"/>
      <c r="M727" s="136"/>
      <c r="N727" s="136"/>
      <c r="O727" s="136"/>
      <c r="P727" s="136"/>
      <c r="Q727" s="27"/>
      <c r="R727" s="136"/>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row>
    <row r="728" spans="1:44" ht="15.75" customHeight="1">
      <c r="A728" s="27"/>
      <c r="B728" s="27"/>
      <c r="C728" s="135"/>
      <c r="D728" s="27"/>
      <c r="E728" s="27"/>
      <c r="F728" s="135"/>
      <c r="G728" s="27"/>
      <c r="H728" s="136"/>
      <c r="I728" s="136"/>
      <c r="J728" s="136"/>
      <c r="K728" s="136"/>
      <c r="L728" s="136"/>
      <c r="M728" s="136"/>
      <c r="N728" s="136"/>
      <c r="O728" s="136"/>
      <c r="P728" s="136"/>
      <c r="Q728" s="27"/>
      <c r="R728" s="136"/>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row>
    <row r="729" spans="1:44" ht="15.75" customHeight="1">
      <c r="A729" s="27"/>
      <c r="B729" s="27"/>
      <c r="C729" s="135"/>
      <c r="D729" s="27"/>
      <c r="E729" s="27"/>
      <c r="F729" s="135"/>
      <c r="G729" s="27"/>
      <c r="H729" s="136"/>
      <c r="I729" s="136"/>
      <c r="J729" s="136"/>
      <c r="K729" s="136"/>
      <c r="L729" s="136"/>
      <c r="M729" s="136"/>
      <c r="N729" s="136"/>
      <c r="O729" s="136"/>
      <c r="P729" s="136"/>
      <c r="Q729" s="27"/>
      <c r="R729" s="136"/>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row>
    <row r="730" spans="1:44" ht="15.75" customHeight="1">
      <c r="A730" s="27"/>
      <c r="B730" s="27"/>
      <c r="C730" s="135"/>
      <c r="D730" s="27"/>
      <c r="E730" s="27"/>
      <c r="F730" s="135"/>
      <c r="G730" s="27"/>
      <c r="H730" s="136"/>
      <c r="I730" s="136"/>
      <c r="J730" s="136"/>
      <c r="K730" s="136"/>
      <c r="L730" s="136"/>
      <c r="M730" s="136"/>
      <c r="N730" s="136"/>
      <c r="O730" s="136"/>
      <c r="P730" s="136"/>
      <c r="Q730" s="27"/>
      <c r="R730" s="136"/>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row>
    <row r="731" spans="1:44" ht="15.75" customHeight="1">
      <c r="A731" s="27"/>
      <c r="B731" s="27"/>
      <c r="C731" s="135"/>
      <c r="D731" s="27"/>
      <c r="E731" s="27"/>
      <c r="F731" s="135"/>
      <c r="G731" s="27"/>
      <c r="H731" s="136"/>
      <c r="I731" s="136"/>
      <c r="J731" s="136"/>
      <c r="K731" s="136"/>
      <c r="L731" s="136"/>
      <c r="M731" s="136"/>
      <c r="N731" s="136"/>
      <c r="O731" s="136"/>
      <c r="P731" s="136"/>
      <c r="Q731" s="27"/>
      <c r="R731" s="136"/>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row>
    <row r="732" spans="1:44" ht="15.75" customHeight="1">
      <c r="A732" s="27"/>
      <c r="B732" s="27"/>
      <c r="C732" s="135"/>
      <c r="D732" s="27"/>
      <c r="E732" s="27"/>
      <c r="F732" s="135"/>
      <c r="G732" s="27"/>
      <c r="H732" s="136"/>
      <c r="I732" s="136"/>
      <c r="J732" s="136"/>
      <c r="K732" s="136"/>
      <c r="L732" s="136"/>
      <c r="M732" s="136"/>
      <c r="N732" s="136"/>
      <c r="O732" s="136"/>
      <c r="P732" s="136"/>
      <c r="Q732" s="27"/>
      <c r="R732" s="136"/>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row>
    <row r="733" spans="1:44" ht="15.75" customHeight="1">
      <c r="A733" s="27"/>
      <c r="B733" s="27"/>
      <c r="C733" s="135"/>
      <c r="D733" s="27"/>
      <c r="E733" s="27"/>
      <c r="F733" s="135"/>
      <c r="G733" s="27"/>
      <c r="H733" s="136"/>
      <c r="I733" s="136"/>
      <c r="J733" s="136"/>
      <c r="K733" s="136"/>
      <c r="L733" s="136"/>
      <c r="M733" s="136"/>
      <c r="N733" s="136"/>
      <c r="O733" s="136"/>
      <c r="P733" s="136"/>
      <c r="Q733" s="27"/>
      <c r="R733" s="136"/>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row>
    <row r="734" spans="1:44" ht="15.75" customHeight="1">
      <c r="A734" s="27"/>
      <c r="B734" s="27"/>
      <c r="C734" s="135"/>
      <c r="D734" s="27"/>
      <c r="E734" s="27"/>
      <c r="F734" s="135"/>
      <c r="G734" s="27"/>
      <c r="H734" s="136"/>
      <c r="I734" s="136"/>
      <c r="J734" s="136"/>
      <c r="K734" s="136"/>
      <c r="L734" s="136"/>
      <c r="M734" s="136"/>
      <c r="N734" s="136"/>
      <c r="O734" s="136"/>
      <c r="P734" s="136"/>
      <c r="Q734" s="27"/>
      <c r="R734" s="136"/>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row>
    <row r="735" spans="1:44" ht="15.75" customHeight="1">
      <c r="A735" s="27"/>
      <c r="B735" s="27"/>
      <c r="C735" s="135"/>
      <c r="D735" s="27"/>
      <c r="E735" s="27"/>
      <c r="F735" s="135"/>
      <c r="G735" s="27"/>
      <c r="H735" s="136"/>
      <c r="I735" s="136"/>
      <c r="J735" s="136"/>
      <c r="K735" s="136"/>
      <c r="L735" s="136"/>
      <c r="M735" s="136"/>
      <c r="N735" s="136"/>
      <c r="O735" s="136"/>
      <c r="P735" s="136"/>
      <c r="Q735" s="27"/>
      <c r="R735" s="136"/>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row>
    <row r="736" spans="1:44" ht="15.75" customHeight="1">
      <c r="A736" s="27"/>
      <c r="B736" s="27"/>
      <c r="C736" s="135"/>
      <c r="D736" s="27"/>
      <c r="E736" s="27"/>
      <c r="F736" s="135"/>
      <c r="G736" s="27"/>
      <c r="H736" s="136"/>
      <c r="I736" s="136"/>
      <c r="J736" s="136"/>
      <c r="K736" s="136"/>
      <c r="L736" s="136"/>
      <c r="M736" s="136"/>
      <c r="N736" s="136"/>
      <c r="O736" s="136"/>
      <c r="P736" s="136"/>
      <c r="Q736" s="27"/>
      <c r="R736" s="136"/>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row>
    <row r="737" spans="1:44" ht="15.75" customHeight="1">
      <c r="A737" s="27"/>
      <c r="B737" s="27"/>
      <c r="C737" s="135"/>
      <c r="D737" s="27"/>
      <c r="E737" s="27"/>
      <c r="F737" s="135"/>
      <c r="G737" s="27"/>
      <c r="H737" s="136"/>
      <c r="I737" s="136"/>
      <c r="J737" s="136"/>
      <c r="K737" s="136"/>
      <c r="L737" s="136"/>
      <c r="M737" s="136"/>
      <c r="N737" s="136"/>
      <c r="O737" s="136"/>
      <c r="P737" s="136"/>
      <c r="Q737" s="27"/>
      <c r="R737" s="136"/>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row>
    <row r="738" spans="1:44" ht="15.75" customHeight="1">
      <c r="A738" s="27"/>
      <c r="B738" s="27"/>
      <c r="C738" s="135"/>
      <c r="D738" s="27"/>
      <c r="E738" s="27"/>
      <c r="F738" s="135"/>
      <c r="G738" s="27"/>
      <c r="H738" s="136"/>
      <c r="I738" s="136"/>
      <c r="J738" s="136"/>
      <c r="K738" s="136"/>
      <c r="L738" s="136"/>
      <c r="M738" s="136"/>
      <c r="N738" s="136"/>
      <c r="O738" s="136"/>
      <c r="P738" s="136"/>
      <c r="Q738" s="27"/>
      <c r="R738" s="136"/>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row>
    <row r="739" spans="1:44" ht="15.75" customHeight="1">
      <c r="A739" s="27"/>
      <c r="B739" s="27"/>
      <c r="C739" s="135"/>
      <c r="D739" s="27"/>
      <c r="E739" s="27"/>
      <c r="F739" s="135"/>
      <c r="G739" s="27"/>
      <c r="H739" s="136"/>
      <c r="I739" s="136"/>
      <c r="J739" s="136"/>
      <c r="K739" s="136"/>
      <c r="L739" s="136"/>
      <c r="M739" s="136"/>
      <c r="N739" s="136"/>
      <c r="O739" s="136"/>
      <c r="P739" s="136"/>
      <c r="Q739" s="27"/>
      <c r="R739" s="136"/>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row>
    <row r="740" spans="1:44" ht="15.75" customHeight="1">
      <c r="A740" s="27"/>
      <c r="B740" s="27"/>
      <c r="C740" s="135"/>
      <c r="D740" s="27"/>
      <c r="E740" s="27"/>
      <c r="F740" s="135"/>
      <c r="G740" s="27"/>
      <c r="H740" s="136"/>
      <c r="I740" s="136"/>
      <c r="J740" s="136"/>
      <c r="K740" s="136"/>
      <c r="L740" s="136"/>
      <c r="M740" s="136"/>
      <c r="N740" s="136"/>
      <c r="O740" s="136"/>
      <c r="P740" s="136"/>
      <c r="Q740" s="27"/>
      <c r="R740" s="136"/>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row>
    <row r="741" spans="1:44" ht="15.75" customHeight="1">
      <c r="A741" s="27"/>
      <c r="B741" s="27"/>
      <c r="C741" s="135"/>
      <c r="D741" s="27"/>
      <c r="E741" s="27"/>
      <c r="F741" s="135"/>
      <c r="G741" s="27"/>
      <c r="H741" s="136"/>
      <c r="I741" s="136"/>
      <c r="J741" s="136"/>
      <c r="K741" s="136"/>
      <c r="L741" s="136"/>
      <c r="M741" s="136"/>
      <c r="N741" s="136"/>
      <c r="O741" s="136"/>
      <c r="P741" s="136"/>
      <c r="Q741" s="27"/>
      <c r="R741" s="136"/>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row>
    <row r="742" spans="1:44" ht="15.75" customHeight="1">
      <c r="A742" s="27"/>
      <c r="B742" s="27"/>
      <c r="C742" s="135"/>
      <c r="D742" s="27"/>
      <c r="E742" s="27"/>
      <c r="F742" s="135"/>
      <c r="G742" s="27"/>
      <c r="H742" s="136"/>
      <c r="I742" s="136"/>
      <c r="J742" s="136"/>
      <c r="K742" s="136"/>
      <c r="L742" s="136"/>
      <c r="M742" s="136"/>
      <c r="N742" s="136"/>
      <c r="O742" s="136"/>
      <c r="P742" s="136"/>
      <c r="Q742" s="27"/>
      <c r="R742" s="136"/>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row>
    <row r="743" spans="1:44" ht="15.75" customHeight="1">
      <c r="A743" s="27"/>
      <c r="B743" s="27"/>
      <c r="C743" s="135"/>
      <c r="D743" s="27"/>
      <c r="E743" s="27"/>
      <c r="F743" s="135"/>
      <c r="G743" s="27"/>
      <c r="H743" s="136"/>
      <c r="I743" s="136"/>
      <c r="J743" s="136"/>
      <c r="K743" s="136"/>
      <c r="L743" s="136"/>
      <c r="M743" s="136"/>
      <c r="N743" s="136"/>
      <c r="O743" s="136"/>
      <c r="P743" s="136"/>
      <c r="Q743" s="27"/>
      <c r="R743" s="136"/>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row>
    <row r="744" spans="1:44" ht="15.75" customHeight="1">
      <c r="A744" s="27"/>
      <c r="B744" s="27"/>
      <c r="C744" s="135"/>
      <c r="D744" s="27"/>
      <c r="E744" s="27"/>
      <c r="F744" s="135"/>
      <c r="G744" s="27"/>
      <c r="H744" s="136"/>
      <c r="I744" s="136"/>
      <c r="J744" s="136"/>
      <c r="K744" s="136"/>
      <c r="L744" s="136"/>
      <c r="M744" s="136"/>
      <c r="N744" s="136"/>
      <c r="O744" s="136"/>
      <c r="P744" s="136"/>
      <c r="Q744" s="27"/>
      <c r="R744" s="136"/>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row>
    <row r="745" spans="1:44" ht="15.75" customHeight="1">
      <c r="A745" s="27"/>
      <c r="B745" s="27"/>
      <c r="C745" s="135"/>
      <c r="D745" s="27"/>
      <c r="E745" s="27"/>
      <c r="F745" s="135"/>
      <c r="G745" s="27"/>
      <c r="H745" s="136"/>
      <c r="I745" s="136"/>
      <c r="J745" s="136"/>
      <c r="K745" s="136"/>
      <c r="L745" s="136"/>
      <c r="M745" s="136"/>
      <c r="N745" s="136"/>
      <c r="O745" s="136"/>
      <c r="P745" s="136"/>
      <c r="Q745" s="27"/>
      <c r="R745" s="136"/>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row>
    <row r="746" spans="1:44" ht="15.75" customHeight="1">
      <c r="A746" s="27"/>
      <c r="B746" s="27"/>
      <c r="C746" s="135"/>
      <c r="D746" s="27"/>
      <c r="E746" s="27"/>
      <c r="F746" s="135"/>
      <c r="G746" s="27"/>
      <c r="H746" s="136"/>
      <c r="I746" s="136"/>
      <c r="J746" s="136"/>
      <c r="K746" s="136"/>
      <c r="L746" s="136"/>
      <c r="M746" s="136"/>
      <c r="N746" s="136"/>
      <c r="O746" s="136"/>
      <c r="P746" s="136"/>
      <c r="Q746" s="27"/>
      <c r="R746" s="136"/>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row>
    <row r="747" spans="1:44" ht="15.75" customHeight="1">
      <c r="A747" s="27"/>
      <c r="B747" s="27"/>
      <c r="C747" s="135"/>
      <c r="D747" s="27"/>
      <c r="E747" s="27"/>
      <c r="F747" s="135"/>
      <c r="G747" s="27"/>
      <c r="H747" s="136"/>
      <c r="I747" s="136"/>
      <c r="J747" s="136"/>
      <c r="K747" s="136"/>
      <c r="L747" s="136"/>
      <c r="M747" s="136"/>
      <c r="N747" s="136"/>
      <c r="O747" s="136"/>
      <c r="P747" s="136"/>
      <c r="Q747" s="27"/>
      <c r="R747" s="136"/>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row>
    <row r="748" spans="1:44" ht="15.75" customHeight="1">
      <c r="A748" s="27"/>
      <c r="B748" s="27"/>
      <c r="C748" s="135"/>
      <c r="D748" s="27"/>
      <c r="E748" s="27"/>
      <c r="F748" s="135"/>
      <c r="G748" s="27"/>
      <c r="H748" s="136"/>
      <c r="I748" s="136"/>
      <c r="J748" s="136"/>
      <c r="K748" s="136"/>
      <c r="L748" s="136"/>
      <c r="M748" s="136"/>
      <c r="N748" s="136"/>
      <c r="O748" s="136"/>
      <c r="P748" s="136"/>
      <c r="Q748" s="27"/>
      <c r="R748" s="136"/>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row>
    <row r="749" spans="1:44" ht="15.75" customHeight="1">
      <c r="A749" s="27"/>
      <c r="B749" s="27"/>
      <c r="C749" s="135"/>
      <c r="D749" s="27"/>
      <c r="E749" s="27"/>
      <c r="F749" s="135"/>
      <c r="G749" s="27"/>
      <c r="H749" s="136"/>
      <c r="I749" s="136"/>
      <c r="J749" s="136"/>
      <c r="K749" s="136"/>
      <c r="L749" s="136"/>
      <c r="M749" s="136"/>
      <c r="N749" s="136"/>
      <c r="O749" s="136"/>
      <c r="P749" s="136"/>
      <c r="Q749" s="27"/>
      <c r="R749" s="136"/>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row>
    <row r="750" spans="1:44" ht="15.75" customHeight="1">
      <c r="A750" s="27"/>
      <c r="B750" s="27"/>
      <c r="C750" s="135"/>
      <c r="D750" s="27"/>
      <c r="E750" s="27"/>
      <c r="F750" s="135"/>
      <c r="G750" s="27"/>
      <c r="H750" s="136"/>
      <c r="I750" s="136"/>
      <c r="J750" s="136"/>
      <c r="K750" s="136"/>
      <c r="L750" s="136"/>
      <c r="M750" s="136"/>
      <c r="N750" s="136"/>
      <c r="O750" s="136"/>
      <c r="P750" s="136"/>
      <c r="Q750" s="27"/>
      <c r="R750" s="136"/>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row>
    <row r="751" spans="1:44" ht="15.75" customHeight="1">
      <c r="A751" s="27"/>
      <c r="B751" s="27"/>
      <c r="C751" s="135"/>
      <c r="D751" s="27"/>
      <c r="E751" s="27"/>
      <c r="F751" s="135"/>
      <c r="G751" s="27"/>
      <c r="H751" s="136"/>
      <c r="I751" s="136"/>
      <c r="J751" s="136"/>
      <c r="K751" s="136"/>
      <c r="L751" s="136"/>
      <c r="M751" s="136"/>
      <c r="N751" s="136"/>
      <c r="O751" s="136"/>
      <c r="P751" s="136"/>
      <c r="Q751" s="27"/>
      <c r="R751" s="136"/>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row>
    <row r="752" spans="1:44" ht="15.75" customHeight="1">
      <c r="A752" s="27"/>
      <c r="B752" s="27"/>
      <c r="C752" s="135"/>
      <c r="D752" s="27"/>
      <c r="E752" s="27"/>
      <c r="F752" s="135"/>
      <c r="G752" s="27"/>
      <c r="H752" s="136"/>
      <c r="I752" s="136"/>
      <c r="J752" s="136"/>
      <c r="K752" s="136"/>
      <c r="L752" s="136"/>
      <c r="M752" s="136"/>
      <c r="N752" s="136"/>
      <c r="O752" s="136"/>
      <c r="P752" s="136"/>
      <c r="Q752" s="27"/>
      <c r="R752" s="136"/>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row>
    <row r="753" spans="1:44" ht="15.75" customHeight="1">
      <c r="A753" s="27"/>
      <c r="B753" s="27"/>
      <c r="C753" s="135"/>
      <c r="D753" s="27"/>
      <c r="E753" s="27"/>
      <c r="F753" s="135"/>
      <c r="G753" s="27"/>
      <c r="H753" s="136"/>
      <c r="I753" s="136"/>
      <c r="J753" s="136"/>
      <c r="K753" s="136"/>
      <c r="L753" s="136"/>
      <c r="M753" s="136"/>
      <c r="N753" s="136"/>
      <c r="O753" s="136"/>
      <c r="P753" s="136"/>
      <c r="Q753" s="27"/>
      <c r="R753" s="136"/>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row>
    <row r="754" spans="1:44" ht="15.75" customHeight="1">
      <c r="A754" s="27"/>
      <c r="B754" s="27"/>
      <c r="C754" s="135"/>
      <c r="D754" s="27"/>
      <c r="E754" s="27"/>
      <c r="F754" s="135"/>
      <c r="G754" s="27"/>
      <c r="H754" s="136"/>
      <c r="I754" s="136"/>
      <c r="J754" s="136"/>
      <c r="K754" s="136"/>
      <c r="L754" s="136"/>
      <c r="M754" s="136"/>
      <c r="N754" s="136"/>
      <c r="O754" s="136"/>
      <c r="P754" s="136"/>
      <c r="Q754" s="27"/>
      <c r="R754" s="136"/>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row>
    <row r="755" spans="1:44" ht="15.75" customHeight="1">
      <c r="A755" s="27"/>
      <c r="B755" s="27"/>
      <c r="C755" s="135"/>
      <c r="D755" s="27"/>
      <c r="E755" s="27"/>
      <c r="F755" s="135"/>
      <c r="G755" s="27"/>
      <c r="H755" s="136"/>
      <c r="I755" s="136"/>
      <c r="J755" s="136"/>
      <c r="K755" s="136"/>
      <c r="L755" s="136"/>
      <c r="M755" s="136"/>
      <c r="N755" s="136"/>
      <c r="O755" s="136"/>
      <c r="P755" s="136"/>
      <c r="Q755" s="27"/>
      <c r="R755" s="136"/>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row>
    <row r="756" spans="1:44" ht="15.75" customHeight="1">
      <c r="A756" s="27"/>
      <c r="B756" s="27"/>
      <c r="C756" s="135"/>
      <c r="D756" s="27"/>
      <c r="E756" s="27"/>
      <c r="F756" s="135"/>
      <c r="G756" s="27"/>
      <c r="H756" s="136"/>
      <c r="I756" s="136"/>
      <c r="J756" s="136"/>
      <c r="K756" s="136"/>
      <c r="L756" s="136"/>
      <c r="M756" s="136"/>
      <c r="N756" s="136"/>
      <c r="O756" s="136"/>
      <c r="P756" s="136"/>
      <c r="Q756" s="27"/>
      <c r="R756" s="136"/>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row>
    <row r="757" spans="1:44" ht="15.75" customHeight="1">
      <c r="A757" s="27"/>
      <c r="B757" s="27"/>
      <c r="C757" s="135"/>
      <c r="D757" s="27"/>
      <c r="E757" s="27"/>
      <c r="F757" s="135"/>
      <c r="G757" s="27"/>
      <c r="H757" s="136"/>
      <c r="I757" s="136"/>
      <c r="J757" s="136"/>
      <c r="K757" s="136"/>
      <c r="L757" s="136"/>
      <c r="M757" s="136"/>
      <c r="N757" s="136"/>
      <c r="O757" s="136"/>
      <c r="P757" s="136"/>
      <c r="Q757" s="27"/>
      <c r="R757" s="136"/>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row>
    <row r="758" spans="1:44" ht="15.75" customHeight="1">
      <c r="A758" s="27"/>
      <c r="B758" s="27"/>
      <c r="C758" s="135"/>
      <c r="D758" s="27"/>
      <c r="E758" s="27"/>
      <c r="F758" s="135"/>
      <c r="G758" s="27"/>
      <c r="H758" s="136"/>
      <c r="I758" s="136"/>
      <c r="J758" s="136"/>
      <c r="K758" s="136"/>
      <c r="L758" s="136"/>
      <c r="M758" s="136"/>
      <c r="N758" s="136"/>
      <c r="O758" s="136"/>
      <c r="P758" s="136"/>
      <c r="Q758" s="27"/>
      <c r="R758" s="136"/>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row>
    <row r="759" spans="1:44" ht="15.75" customHeight="1">
      <c r="A759" s="27"/>
      <c r="B759" s="27"/>
      <c r="C759" s="135"/>
      <c r="D759" s="27"/>
      <c r="E759" s="27"/>
      <c r="F759" s="135"/>
      <c r="G759" s="27"/>
      <c r="H759" s="136"/>
      <c r="I759" s="136"/>
      <c r="J759" s="136"/>
      <c r="K759" s="136"/>
      <c r="L759" s="136"/>
      <c r="M759" s="136"/>
      <c r="N759" s="136"/>
      <c r="O759" s="136"/>
      <c r="P759" s="136"/>
      <c r="Q759" s="27"/>
      <c r="R759" s="136"/>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row>
    <row r="760" spans="1:44" ht="15.75" customHeight="1">
      <c r="A760" s="27"/>
      <c r="B760" s="27"/>
      <c r="C760" s="135"/>
      <c r="D760" s="27"/>
      <c r="E760" s="27"/>
      <c r="F760" s="135"/>
      <c r="G760" s="27"/>
      <c r="H760" s="136"/>
      <c r="I760" s="136"/>
      <c r="J760" s="136"/>
      <c r="K760" s="136"/>
      <c r="L760" s="136"/>
      <c r="M760" s="136"/>
      <c r="N760" s="136"/>
      <c r="O760" s="136"/>
      <c r="P760" s="136"/>
      <c r="Q760" s="27"/>
      <c r="R760" s="136"/>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row>
    <row r="761" spans="1:44" ht="15.75" customHeight="1">
      <c r="A761" s="27"/>
      <c r="B761" s="27"/>
      <c r="C761" s="135"/>
      <c r="D761" s="27"/>
      <c r="E761" s="27"/>
      <c r="F761" s="135"/>
      <c r="G761" s="27"/>
      <c r="H761" s="136"/>
      <c r="I761" s="136"/>
      <c r="J761" s="136"/>
      <c r="K761" s="136"/>
      <c r="L761" s="136"/>
      <c r="M761" s="136"/>
      <c r="N761" s="136"/>
      <c r="O761" s="136"/>
      <c r="P761" s="136"/>
      <c r="Q761" s="27"/>
      <c r="R761" s="136"/>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row>
    <row r="762" spans="1:44" ht="15.75" customHeight="1">
      <c r="A762" s="27"/>
      <c r="B762" s="27"/>
      <c r="C762" s="135"/>
      <c r="D762" s="27"/>
      <c r="E762" s="27"/>
      <c r="F762" s="135"/>
      <c r="G762" s="27"/>
      <c r="H762" s="136"/>
      <c r="I762" s="136"/>
      <c r="J762" s="136"/>
      <c r="K762" s="136"/>
      <c r="L762" s="136"/>
      <c r="M762" s="136"/>
      <c r="N762" s="136"/>
      <c r="O762" s="136"/>
      <c r="P762" s="136"/>
      <c r="Q762" s="27"/>
      <c r="R762" s="136"/>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row>
    <row r="763" spans="1:44" ht="15.75" customHeight="1">
      <c r="A763" s="27"/>
      <c r="B763" s="27"/>
      <c r="C763" s="135"/>
      <c r="D763" s="27"/>
      <c r="E763" s="27"/>
      <c r="F763" s="135"/>
      <c r="G763" s="27"/>
      <c r="H763" s="136"/>
      <c r="I763" s="136"/>
      <c r="J763" s="136"/>
      <c r="K763" s="136"/>
      <c r="L763" s="136"/>
      <c r="M763" s="136"/>
      <c r="N763" s="136"/>
      <c r="O763" s="136"/>
      <c r="P763" s="136"/>
      <c r="Q763" s="27"/>
      <c r="R763" s="136"/>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row>
    <row r="764" spans="1:44" ht="15.75" customHeight="1">
      <c r="A764" s="27"/>
      <c r="B764" s="27"/>
      <c r="C764" s="135"/>
      <c r="D764" s="27"/>
      <c r="E764" s="27"/>
      <c r="F764" s="135"/>
      <c r="G764" s="27"/>
      <c r="H764" s="136"/>
      <c r="I764" s="136"/>
      <c r="J764" s="136"/>
      <c r="K764" s="136"/>
      <c r="L764" s="136"/>
      <c r="M764" s="136"/>
      <c r="N764" s="136"/>
      <c r="O764" s="136"/>
      <c r="P764" s="136"/>
      <c r="Q764" s="27"/>
      <c r="R764" s="136"/>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row>
    <row r="765" spans="1:44" ht="15.75" customHeight="1">
      <c r="A765" s="27"/>
      <c r="B765" s="27"/>
      <c r="C765" s="135"/>
      <c r="D765" s="27"/>
      <c r="E765" s="27"/>
      <c r="F765" s="135"/>
      <c r="G765" s="27"/>
      <c r="H765" s="136"/>
      <c r="I765" s="136"/>
      <c r="J765" s="136"/>
      <c r="K765" s="136"/>
      <c r="L765" s="136"/>
      <c r="M765" s="136"/>
      <c r="N765" s="136"/>
      <c r="O765" s="136"/>
      <c r="P765" s="136"/>
      <c r="Q765" s="27"/>
      <c r="R765" s="136"/>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row>
    <row r="766" spans="1:44" ht="15.75" customHeight="1">
      <c r="A766" s="27"/>
      <c r="B766" s="27"/>
      <c r="C766" s="135"/>
      <c r="D766" s="27"/>
      <c r="E766" s="27"/>
      <c r="F766" s="135"/>
      <c r="G766" s="27"/>
      <c r="H766" s="136"/>
      <c r="I766" s="136"/>
      <c r="J766" s="136"/>
      <c r="K766" s="136"/>
      <c r="L766" s="136"/>
      <c r="M766" s="136"/>
      <c r="N766" s="136"/>
      <c r="O766" s="136"/>
      <c r="P766" s="136"/>
      <c r="Q766" s="27"/>
      <c r="R766" s="136"/>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row>
    <row r="767" spans="1:44" ht="15.75" customHeight="1">
      <c r="A767" s="27"/>
      <c r="B767" s="27"/>
      <c r="C767" s="135"/>
      <c r="D767" s="27"/>
      <c r="E767" s="27"/>
      <c r="F767" s="135"/>
      <c r="G767" s="27"/>
      <c r="H767" s="136"/>
      <c r="I767" s="136"/>
      <c r="J767" s="136"/>
      <c r="K767" s="136"/>
      <c r="L767" s="136"/>
      <c r="M767" s="136"/>
      <c r="N767" s="136"/>
      <c r="O767" s="136"/>
      <c r="P767" s="136"/>
      <c r="Q767" s="27"/>
      <c r="R767" s="136"/>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row>
    <row r="768" spans="1:44" ht="15.75" customHeight="1">
      <c r="A768" s="27"/>
      <c r="B768" s="27"/>
      <c r="C768" s="135"/>
      <c r="D768" s="27"/>
      <c r="E768" s="27"/>
      <c r="F768" s="135"/>
      <c r="G768" s="27"/>
      <c r="H768" s="136"/>
      <c r="I768" s="136"/>
      <c r="J768" s="136"/>
      <c r="K768" s="136"/>
      <c r="L768" s="136"/>
      <c r="M768" s="136"/>
      <c r="N768" s="136"/>
      <c r="O768" s="136"/>
      <c r="P768" s="136"/>
      <c r="Q768" s="27"/>
      <c r="R768" s="136"/>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row>
    <row r="769" spans="1:44" ht="15.75" customHeight="1">
      <c r="A769" s="27"/>
      <c r="B769" s="27"/>
      <c r="C769" s="135"/>
      <c r="D769" s="27"/>
      <c r="E769" s="27"/>
      <c r="F769" s="135"/>
      <c r="G769" s="27"/>
      <c r="H769" s="136"/>
      <c r="I769" s="136"/>
      <c r="J769" s="136"/>
      <c r="K769" s="136"/>
      <c r="L769" s="136"/>
      <c r="M769" s="136"/>
      <c r="N769" s="136"/>
      <c r="O769" s="136"/>
      <c r="P769" s="136"/>
      <c r="Q769" s="27"/>
      <c r="R769" s="136"/>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row>
    <row r="770" spans="1:44" ht="15.75" customHeight="1">
      <c r="A770" s="27"/>
      <c r="B770" s="27"/>
      <c r="C770" s="135"/>
      <c r="D770" s="27"/>
      <c r="E770" s="27"/>
      <c r="F770" s="135"/>
      <c r="G770" s="27"/>
      <c r="H770" s="136"/>
      <c r="I770" s="136"/>
      <c r="J770" s="136"/>
      <c r="K770" s="136"/>
      <c r="L770" s="136"/>
      <c r="M770" s="136"/>
      <c r="N770" s="136"/>
      <c r="O770" s="136"/>
      <c r="P770" s="136"/>
      <c r="Q770" s="27"/>
      <c r="R770" s="136"/>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row>
    <row r="771" spans="1:44" ht="15.75" customHeight="1">
      <c r="A771" s="27"/>
      <c r="B771" s="27"/>
      <c r="C771" s="135"/>
      <c r="D771" s="27"/>
      <c r="E771" s="27"/>
      <c r="F771" s="135"/>
      <c r="G771" s="27"/>
      <c r="H771" s="136"/>
      <c r="I771" s="136"/>
      <c r="J771" s="136"/>
      <c r="K771" s="136"/>
      <c r="L771" s="136"/>
      <c r="M771" s="136"/>
      <c r="N771" s="136"/>
      <c r="O771" s="136"/>
      <c r="P771" s="136"/>
      <c r="Q771" s="27"/>
      <c r="R771" s="136"/>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row>
    <row r="772" spans="1:44" ht="15.75" customHeight="1">
      <c r="A772" s="27"/>
      <c r="B772" s="27"/>
      <c r="C772" s="135"/>
      <c r="D772" s="27"/>
      <c r="E772" s="27"/>
      <c r="F772" s="135"/>
      <c r="G772" s="27"/>
      <c r="H772" s="136"/>
      <c r="I772" s="136"/>
      <c r="J772" s="136"/>
      <c r="K772" s="136"/>
      <c r="L772" s="136"/>
      <c r="M772" s="136"/>
      <c r="N772" s="136"/>
      <c r="O772" s="136"/>
      <c r="P772" s="136"/>
      <c r="Q772" s="27"/>
      <c r="R772" s="136"/>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row>
    <row r="773" spans="1:44" ht="15.75" customHeight="1">
      <c r="A773" s="27"/>
      <c r="B773" s="27"/>
      <c r="C773" s="135"/>
      <c r="D773" s="27"/>
      <c r="E773" s="27"/>
      <c r="F773" s="135"/>
      <c r="G773" s="27"/>
      <c r="H773" s="136"/>
      <c r="I773" s="136"/>
      <c r="J773" s="136"/>
      <c r="K773" s="136"/>
      <c r="L773" s="136"/>
      <c r="M773" s="136"/>
      <c r="N773" s="136"/>
      <c r="O773" s="136"/>
      <c r="P773" s="136"/>
      <c r="Q773" s="27"/>
      <c r="R773" s="136"/>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row>
    <row r="774" spans="1:44" ht="15.75" customHeight="1">
      <c r="A774" s="27"/>
      <c r="B774" s="27"/>
      <c r="C774" s="135"/>
      <c r="D774" s="27"/>
      <c r="E774" s="27"/>
      <c r="F774" s="135"/>
      <c r="G774" s="27"/>
      <c r="H774" s="136"/>
      <c r="I774" s="136"/>
      <c r="J774" s="136"/>
      <c r="K774" s="136"/>
      <c r="L774" s="136"/>
      <c r="M774" s="136"/>
      <c r="N774" s="136"/>
      <c r="O774" s="136"/>
      <c r="P774" s="136"/>
      <c r="Q774" s="27"/>
      <c r="R774" s="136"/>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row>
    <row r="775" spans="1:44" ht="15.75" customHeight="1">
      <c r="A775" s="27"/>
      <c r="B775" s="27"/>
      <c r="C775" s="135"/>
      <c r="D775" s="27"/>
      <c r="E775" s="27"/>
      <c r="F775" s="135"/>
      <c r="G775" s="27"/>
      <c r="H775" s="136"/>
      <c r="I775" s="136"/>
      <c r="J775" s="136"/>
      <c r="K775" s="136"/>
      <c r="L775" s="136"/>
      <c r="M775" s="136"/>
      <c r="N775" s="136"/>
      <c r="O775" s="136"/>
      <c r="P775" s="136"/>
      <c r="Q775" s="27"/>
      <c r="R775" s="136"/>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row>
    <row r="776" spans="1:44" ht="15.75" customHeight="1">
      <c r="A776" s="27"/>
      <c r="B776" s="27"/>
      <c r="C776" s="135"/>
      <c r="D776" s="27"/>
      <c r="E776" s="27"/>
      <c r="F776" s="135"/>
      <c r="G776" s="27"/>
      <c r="H776" s="136"/>
      <c r="I776" s="136"/>
      <c r="J776" s="136"/>
      <c r="K776" s="136"/>
      <c r="L776" s="136"/>
      <c r="M776" s="136"/>
      <c r="N776" s="136"/>
      <c r="O776" s="136"/>
      <c r="P776" s="136"/>
      <c r="Q776" s="27"/>
      <c r="R776" s="136"/>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row>
    <row r="777" spans="1:44" ht="15.75" customHeight="1">
      <c r="A777" s="27"/>
      <c r="B777" s="27"/>
      <c r="C777" s="135"/>
      <c r="D777" s="27"/>
      <c r="E777" s="27"/>
      <c r="F777" s="135"/>
      <c r="G777" s="27"/>
      <c r="H777" s="136"/>
      <c r="I777" s="136"/>
      <c r="J777" s="136"/>
      <c r="K777" s="136"/>
      <c r="L777" s="136"/>
      <c r="M777" s="136"/>
      <c r="N777" s="136"/>
      <c r="O777" s="136"/>
      <c r="P777" s="136"/>
      <c r="Q777" s="27"/>
      <c r="R777" s="136"/>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row>
    <row r="778" spans="1:44" ht="15.75" customHeight="1">
      <c r="A778" s="27"/>
      <c r="B778" s="27"/>
      <c r="C778" s="135"/>
      <c r="D778" s="27"/>
      <c r="E778" s="27"/>
      <c r="F778" s="135"/>
      <c r="G778" s="27"/>
      <c r="H778" s="136"/>
      <c r="I778" s="136"/>
      <c r="J778" s="136"/>
      <c r="K778" s="136"/>
      <c r="L778" s="136"/>
      <c r="M778" s="136"/>
      <c r="N778" s="136"/>
      <c r="O778" s="136"/>
      <c r="P778" s="136"/>
      <c r="Q778" s="27"/>
      <c r="R778" s="136"/>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row>
    <row r="779" spans="1:44" ht="15.75" customHeight="1">
      <c r="A779" s="27"/>
      <c r="B779" s="27"/>
      <c r="C779" s="135"/>
      <c r="D779" s="27"/>
      <c r="E779" s="27"/>
      <c r="F779" s="135"/>
      <c r="G779" s="27"/>
      <c r="H779" s="136"/>
      <c r="I779" s="136"/>
      <c r="J779" s="136"/>
      <c r="K779" s="136"/>
      <c r="L779" s="136"/>
      <c r="M779" s="136"/>
      <c r="N779" s="136"/>
      <c r="O779" s="136"/>
      <c r="P779" s="136"/>
      <c r="Q779" s="27"/>
      <c r="R779" s="136"/>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row>
    <row r="780" spans="1:44" ht="15.75" customHeight="1">
      <c r="A780" s="27"/>
      <c r="B780" s="27"/>
      <c r="C780" s="135"/>
      <c r="D780" s="27"/>
      <c r="E780" s="27"/>
      <c r="F780" s="135"/>
      <c r="G780" s="27"/>
      <c r="H780" s="136"/>
      <c r="I780" s="136"/>
      <c r="J780" s="136"/>
      <c r="K780" s="136"/>
      <c r="L780" s="136"/>
      <c r="M780" s="136"/>
      <c r="N780" s="136"/>
      <c r="O780" s="136"/>
      <c r="P780" s="136"/>
      <c r="Q780" s="27"/>
      <c r="R780" s="136"/>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row>
    <row r="781" spans="1:44" ht="15.75" customHeight="1">
      <c r="A781" s="27"/>
      <c r="B781" s="27"/>
      <c r="C781" s="135"/>
      <c r="D781" s="27"/>
      <c r="E781" s="27"/>
      <c r="F781" s="135"/>
      <c r="G781" s="27"/>
      <c r="H781" s="136"/>
      <c r="I781" s="136"/>
      <c r="J781" s="136"/>
      <c r="K781" s="136"/>
      <c r="L781" s="136"/>
      <c r="M781" s="136"/>
      <c r="N781" s="136"/>
      <c r="O781" s="136"/>
      <c r="P781" s="136"/>
      <c r="Q781" s="27"/>
      <c r="R781" s="136"/>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row>
    <row r="782" spans="1:44" ht="15.75" customHeight="1">
      <c r="A782" s="27"/>
      <c r="B782" s="27"/>
      <c r="C782" s="135"/>
      <c r="D782" s="27"/>
      <c r="E782" s="27"/>
      <c r="F782" s="135"/>
      <c r="G782" s="27"/>
      <c r="H782" s="136"/>
      <c r="I782" s="136"/>
      <c r="J782" s="136"/>
      <c r="K782" s="136"/>
      <c r="L782" s="136"/>
      <c r="M782" s="136"/>
      <c r="N782" s="136"/>
      <c r="O782" s="136"/>
      <c r="P782" s="136"/>
      <c r="Q782" s="27"/>
      <c r="R782" s="136"/>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row>
    <row r="783" spans="1:44" ht="15.75" customHeight="1">
      <c r="A783" s="27"/>
      <c r="B783" s="27"/>
      <c r="C783" s="135"/>
      <c r="D783" s="27"/>
      <c r="E783" s="27"/>
      <c r="F783" s="135"/>
      <c r="G783" s="27"/>
      <c r="H783" s="136"/>
      <c r="I783" s="136"/>
      <c r="J783" s="136"/>
      <c r="K783" s="136"/>
      <c r="L783" s="136"/>
      <c r="M783" s="136"/>
      <c r="N783" s="136"/>
      <c r="O783" s="136"/>
      <c r="P783" s="136"/>
      <c r="Q783" s="27"/>
      <c r="R783" s="136"/>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row>
    <row r="784" spans="1:44" ht="15.75" customHeight="1">
      <c r="A784" s="27"/>
      <c r="B784" s="27"/>
      <c r="C784" s="135"/>
      <c r="D784" s="27"/>
      <c r="E784" s="27"/>
      <c r="F784" s="135"/>
      <c r="G784" s="27"/>
      <c r="H784" s="136"/>
      <c r="I784" s="136"/>
      <c r="J784" s="136"/>
      <c r="K784" s="136"/>
      <c r="L784" s="136"/>
      <c r="M784" s="136"/>
      <c r="N784" s="136"/>
      <c r="O784" s="136"/>
      <c r="P784" s="136"/>
      <c r="Q784" s="27"/>
      <c r="R784" s="136"/>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row>
    <row r="785" spans="1:44" ht="15.75" customHeight="1">
      <c r="A785" s="27"/>
      <c r="B785" s="27"/>
      <c r="C785" s="135"/>
      <c r="D785" s="27"/>
      <c r="E785" s="27"/>
      <c r="F785" s="135"/>
      <c r="G785" s="27"/>
      <c r="H785" s="136"/>
      <c r="I785" s="136"/>
      <c r="J785" s="136"/>
      <c r="K785" s="136"/>
      <c r="L785" s="136"/>
      <c r="M785" s="136"/>
      <c r="N785" s="136"/>
      <c r="O785" s="136"/>
      <c r="P785" s="136"/>
      <c r="Q785" s="27"/>
      <c r="R785" s="136"/>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row>
    <row r="786" spans="1:44" ht="15.75" customHeight="1">
      <c r="A786" s="27"/>
      <c r="B786" s="27"/>
      <c r="C786" s="135"/>
      <c r="D786" s="27"/>
      <c r="E786" s="27"/>
      <c r="F786" s="135"/>
      <c r="G786" s="27"/>
      <c r="H786" s="136"/>
      <c r="I786" s="136"/>
      <c r="J786" s="136"/>
      <c r="K786" s="136"/>
      <c r="L786" s="136"/>
      <c r="M786" s="136"/>
      <c r="N786" s="136"/>
      <c r="O786" s="136"/>
      <c r="P786" s="136"/>
      <c r="Q786" s="27"/>
      <c r="R786" s="136"/>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row>
    <row r="787" spans="1:44" ht="15.75" customHeight="1">
      <c r="A787" s="27"/>
      <c r="B787" s="27"/>
      <c r="C787" s="135"/>
      <c r="D787" s="27"/>
      <c r="E787" s="27"/>
      <c r="F787" s="135"/>
      <c r="G787" s="27"/>
      <c r="H787" s="136"/>
      <c r="I787" s="136"/>
      <c r="J787" s="136"/>
      <c r="K787" s="136"/>
      <c r="L787" s="136"/>
      <c r="M787" s="136"/>
      <c r="N787" s="136"/>
      <c r="O787" s="136"/>
      <c r="P787" s="136"/>
      <c r="Q787" s="27"/>
      <c r="R787" s="136"/>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row>
    <row r="788" spans="1:44" ht="15.75" customHeight="1">
      <c r="A788" s="27"/>
      <c r="B788" s="27"/>
      <c r="C788" s="135"/>
      <c r="D788" s="27"/>
      <c r="E788" s="27"/>
      <c r="F788" s="135"/>
      <c r="G788" s="27"/>
      <c r="H788" s="136"/>
      <c r="I788" s="136"/>
      <c r="J788" s="136"/>
      <c r="K788" s="136"/>
      <c r="L788" s="136"/>
      <c r="M788" s="136"/>
      <c r="N788" s="136"/>
      <c r="O788" s="136"/>
      <c r="P788" s="136"/>
      <c r="Q788" s="27"/>
      <c r="R788" s="136"/>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row>
    <row r="789" spans="1:44" ht="15.75" customHeight="1">
      <c r="A789" s="27"/>
      <c r="B789" s="27"/>
      <c r="C789" s="135"/>
      <c r="D789" s="27"/>
      <c r="E789" s="27"/>
      <c r="F789" s="135"/>
      <c r="G789" s="27"/>
      <c r="H789" s="136"/>
      <c r="I789" s="136"/>
      <c r="J789" s="136"/>
      <c r="K789" s="136"/>
      <c r="L789" s="136"/>
      <c r="M789" s="136"/>
      <c r="N789" s="136"/>
      <c r="O789" s="136"/>
      <c r="P789" s="136"/>
      <c r="Q789" s="27"/>
      <c r="R789" s="136"/>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row>
    <row r="790" spans="1:44" ht="15.75" customHeight="1">
      <c r="A790" s="27"/>
      <c r="B790" s="27"/>
      <c r="C790" s="135"/>
      <c r="D790" s="27"/>
      <c r="E790" s="27"/>
      <c r="F790" s="135"/>
      <c r="G790" s="27"/>
      <c r="H790" s="136"/>
      <c r="I790" s="136"/>
      <c r="J790" s="136"/>
      <c r="K790" s="136"/>
      <c r="L790" s="136"/>
      <c r="M790" s="136"/>
      <c r="N790" s="136"/>
      <c r="O790" s="136"/>
      <c r="P790" s="136"/>
      <c r="Q790" s="27"/>
      <c r="R790" s="136"/>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row>
    <row r="791" spans="1:44" ht="15.75" customHeight="1">
      <c r="A791" s="27"/>
      <c r="B791" s="27"/>
      <c r="C791" s="135"/>
      <c r="D791" s="27"/>
      <c r="E791" s="27"/>
      <c r="F791" s="135"/>
      <c r="G791" s="27"/>
      <c r="H791" s="136"/>
      <c r="I791" s="136"/>
      <c r="J791" s="136"/>
      <c r="K791" s="136"/>
      <c r="L791" s="136"/>
      <c r="M791" s="136"/>
      <c r="N791" s="136"/>
      <c r="O791" s="136"/>
      <c r="P791" s="136"/>
      <c r="Q791" s="27"/>
      <c r="R791" s="136"/>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row>
    <row r="792" spans="1:44" ht="15.75" customHeight="1">
      <c r="A792" s="27"/>
      <c r="B792" s="27"/>
      <c r="C792" s="135"/>
      <c r="D792" s="27"/>
      <c r="E792" s="27"/>
      <c r="F792" s="135"/>
      <c r="G792" s="27"/>
      <c r="H792" s="136"/>
      <c r="I792" s="136"/>
      <c r="J792" s="136"/>
      <c r="K792" s="136"/>
      <c r="L792" s="136"/>
      <c r="M792" s="136"/>
      <c r="N792" s="136"/>
      <c r="O792" s="136"/>
      <c r="P792" s="136"/>
      <c r="Q792" s="27"/>
      <c r="R792" s="136"/>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row>
    <row r="793" spans="1:44" ht="15.75" customHeight="1">
      <c r="A793" s="27"/>
      <c r="B793" s="27"/>
      <c r="C793" s="135"/>
      <c r="D793" s="27"/>
      <c r="E793" s="27"/>
      <c r="F793" s="135"/>
      <c r="G793" s="27"/>
      <c r="H793" s="136"/>
      <c r="I793" s="136"/>
      <c r="J793" s="136"/>
      <c r="K793" s="136"/>
      <c r="L793" s="136"/>
      <c r="M793" s="136"/>
      <c r="N793" s="136"/>
      <c r="O793" s="136"/>
      <c r="P793" s="136"/>
      <c r="Q793" s="27"/>
      <c r="R793" s="136"/>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row>
    <row r="794" spans="1:44" ht="15.75" customHeight="1">
      <c r="A794" s="27"/>
      <c r="B794" s="27"/>
      <c r="C794" s="135"/>
      <c r="D794" s="27"/>
      <c r="E794" s="27"/>
      <c r="F794" s="135"/>
      <c r="G794" s="27"/>
      <c r="H794" s="136"/>
      <c r="I794" s="136"/>
      <c r="J794" s="136"/>
      <c r="K794" s="136"/>
      <c r="L794" s="136"/>
      <c r="M794" s="136"/>
      <c r="N794" s="136"/>
      <c r="O794" s="136"/>
      <c r="P794" s="136"/>
      <c r="Q794" s="27"/>
      <c r="R794" s="136"/>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row>
    <row r="795" spans="1:44" ht="15.75" customHeight="1">
      <c r="A795" s="27"/>
      <c r="B795" s="27"/>
      <c r="C795" s="135"/>
      <c r="D795" s="27"/>
      <c r="E795" s="27"/>
      <c r="F795" s="135"/>
      <c r="G795" s="27"/>
      <c r="H795" s="136"/>
      <c r="I795" s="136"/>
      <c r="J795" s="136"/>
      <c r="K795" s="136"/>
      <c r="L795" s="136"/>
      <c r="M795" s="136"/>
      <c r="N795" s="136"/>
      <c r="O795" s="136"/>
      <c r="P795" s="136"/>
      <c r="Q795" s="27"/>
      <c r="R795" s="136"/>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row>
    <row r="796" spans="1:44" ht="15.75" customHeight="1">
      <c r="A796" s="27"/>
      <c r="B796" s="27"/>
      <c r="C796" s="135"/>
      <c r="D796" s="27"/>
      <c r="E796" s="27"/>
      <c r="F796" s="135"/>
      <c r="G796" s="27"/>
      <c r="H796" s="136"/>
      <c r="I796" s="136"/>
      <c r="J796" s="136"/>
      <c r="K796" s="136"/>
      <c r="L796" s="136"/>
      <c r="M796" s="136"/>
      <c r="N796" s="136"/>
      <c r="O796" s="136"/>
      <c r="P796" s="136"/>
      <c r="Q796" s="27"/>
      <c r="R796" s="136"/>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row>
    <row r="797" spans="1:44" ht="15.75" customHeight="1">
      <c r="A797" s="27"/>
      <c r="B797" s="27"/>
      <c r="C797" s="135"/>
      <c r="D797" s="27"/>
      <c r="E797" s="27"/>
      <c r="F797" s="135"/>
      <c r="G797" s="27"/>
      <c r="H797" s="136"/>
      <c r="I797" s="136"/>
      <c r="J797" s="136"/>
      <c r="K797" s="136"/>
      <c r="L797" s="136"/>
      <c r="M797" s="136"/>
      <c r="N797" s="136"/>
      <c r="O797" s="136"/>
      <c r="P797" s="136"/>
      <c r="Q797" s="27"/>
      <c r="R797" s="136"/>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row>
    <row r="798" spans="1:44" ht="15.75" customHeight="1">
      <c r="A798" s="27"/>
      <c r="B798" s="27"/>
      <c r="C798" s="135"/>
      <c r="D798" s="27"/>
      <c r="E798" s="27"/>
      <c r="F798" s="135"/>
      <c r="G798" s="27"/>
      <c r="H798" s="136"/>
      <c r="I798" s="136"/>
      <c r="J798" s="136"/>
      <c r="K798" s="136"/>
      <c r="L798" s="136"/>
      <c r="M798" s="136"/>
      <c r="N798" s="136"/>
      <c r="O798" s="136"/>
      <c r="P798" s="136"/>
      <c r="Q798" s="27"/>
      <c r="R798" s="136"/>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row>
    <row r="799" spans="1:44" ht="15.75" customHeight="1">
      <c r="A799" s="27"/>
      <c r="B799" s="27"/>
      <c r="C799" s="135"/>
      <c r="D799" s="27"/>
      <c r="E799" s="27"/>
      <c r="F799" s="135"/>
      <c r="G799" s="27"/>
      <c r="H799" s="136"/>
      <c r="I799" s="136"/>
      <c r="J799" s="136"/>
      <c r="K799" s="136"/>
      <c r="L799" s="136"/>
      <c r="M799" s="136"/>
      <c r="N799" s="136"/>
      <c r="O799" s="136"/>
      <c r="P799" s="136"/>
      <c r="Q799" s="27"/>
      <c r="R799" s="136"/>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row>
    <row r="800" spans="1:44" ht="15.75" customHeight="1">
      <c r="A800" s="27"/>
      <c r="B800" s="27"/>
      <c r="C800" s="135"/>
      <c r="D800" s="27"/>
      <c r="E800" s="27"/>
      <c r="F800" s="135"/>
      <c r="G800" s="27"/>
      <c r="H800" s="136"/>
      <c r="I800" s="136"/>
      <c r="J800" s="136"/>
      <c r="K800" s="136"/>
      <c r="L800" s="136"/>
      <c r="M800" s="136"/>
      <c r="N800" s="136"/>
      <c r="O800" s="136"/>
      <c r="P800" s="136"/>
      <c r="Q800" s="27"/>
      <c r="R800" s="136"/>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row>
    <row r="801" spans="1:44" ht="15.75" customHeight="1">
      <c r="A801" s="27"/>
      <c r="B801" s="27"/>
      <c r="C801" s="135"/>
      <c r="D801" s="27"/>
      <c r="E801" s="27"/>
      <c r="F801" s="135"/>
      <c r="G801" s="27"/>
      <c r="H801" s="136"/>
      <c r="I801" s="136"/>
      <c r="J801" s="136"/>
      <c r="K801" s="136"/>
      <c r="L801" s="136"/>
      <c r="M801" s="136"/>
      <c r="N801" s="136"/>
      <c r="O801" s="136"/>
      <c r="P801" s="136"/>
      <c r="Q801" s="27"/>
      <c r="R801" s="136"/>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row>
    <row r="802" spans="1:44" ht="15.75" customHeight="1">
      <c r="A802" s="27"/>
      <c r="B802" s="27"/>
      <c r="C802" s="135"/>
      <c r="D802" s="27"/>
      <c r="E802" s="27"/>
      <c r="F802" s="135"/>
      <c r="G802" s="27"/>
      <c r="H802" s="136"/>
      <c r="I802" s="136"/>
      <c r="J802" s="136"/>
      <c r="K802" s="136"/>
      <c r="L802" s="136"/>
      <c r="M802" s="136"/>
      <c r="N802" s="136"/>
      <c r="O802" s="136"/>
      <c r="P802" s="136"/>
      <c r="Q802" s="27"/>
      <c r="R802" s="136"/>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row>
    <row r="803" spans="1:44" ht="15.75" customHeight="1">
      <c r="A803" s="27"/>
      <c r="B803" s="27"/>
      <c r="C803" s="135"/>
      <c r="D803" s="27"/>
      <c r="E803" s="27"/>
      <c r="F803" s="135"/>
      <c r="G803" s="27"/>
      <c r="H803" s="136"/>
      <c r="I803" s="136"/>
      <c r="J803" s="136"/>
      <c r="K803" s="136"/>
      <c r="L803" s="136"/>
      <c r="M803" s="136"/>
      <c r="N803" s="136"/>
      <c r="O803" s="136"/>
      <c r="P803" s="136"/>
      <c r="Q803" s="27"/>
      <c r="R803" s="136"/>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row>
    <row r="804" spans="1:44" ht="15.75" customHeight="1">
      <c r="A804" s="27"/>
      <c r="B804" s="27"/>
      <c r="C804" s="135"/>
      <c r="D804" s="27"/>
      <c r="E804" s="27"/>
      <c r="F804" s="135"/>
      <c r="G804" s="27"/>
      <c r="H804" s="136"/>
      <c r="I804" s="136"/>
      <c r="J804" s="136"/>
      <c r="K804" s="136"/>
      <c r="L804" s="136"/>
      <c r="M804" s="136"/>
      <c r="N804" s="136"/>
      <c r="O804" s="136"/>
      <c r="P804" s="136"/>
      <c r="Q804" s="27"/>
      <c r="R804" s="136"/>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row>
    <row r="805" spans="1:44" ht="15.75" customHeight="1">
      <c r="A805" s="27"/>
      <c r="B805" s="27"/>
      <c r="C805" s="135"/>
      <c r="D805" s="27"/>
      <c r="E805" s="27"/>
      <c r="F805" s="135"/>
      <c r="G805" s="27"/>
      <c r="H805" s="136"/>
      <c r="I805" s="136"/>
      <c r="J805" s="136"/>
      <c r="K805" s="136"/>
      <c r="L805" s="136"/>
      <c r="M805" s="136"/>
      <c r="N805" s="136"/>
      <c r="O805" s="136"/>
      <c r="P805" s="136"/>
      <c r="Q805" s="27"/>
      <c r="R805" s="136"/>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row>
    <row r="806" spans="1:44" ht="15.75" customHeight="1">
      <c r="A806" s="27"/>
      <c r="B806" s="27"/>
      <c r="C806" s="135"/>
      <c r="D806" s="27"/>
      <c r="E806" s="27"/>
      <c r="F806" s="135"/>
      <c r="G806" s="27"/>
      <c r="H806" s="136"/>
      <c r="I806" s="136"/>
      <c r="J806" s="136"/>
      <c r="K806" s="136"/>
      <c r="L806" s="136"/>
      <c r="M806" s="136"/>
      <c r="N806" s="136"/>
      <c r="O806" s="136"/>
      <c r="P806" s="136"/>
      <c r="Q806" s="27"/>
      <c r="R806" s="136"/>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row>
    <row r="807" spans="1:44" ht="15.75" customHeight="1">
      <c r="A807" s="27"/>
      <c r="B807" s="27"/>
      <c r="C807" s="135"/>
      <c r="D807" s="27"/>
      <c r="E807" s="27"/>
      <c r="F807" s="135"/>
      <c r="G807" s="27"/>
      <c r="H807" s="136"/>
      <c r="I807" s="136"/>
      <c r="J807" s="136"/>
      <c r="K807" s="136"/>
      <c r="L807" s="136"/>
      <c r="M807" s="136"/>
      <c r="N807" s="136"/>
      <c r="O807" s="136"/>
      <c r="P807" s="136"/>
      <c r="Q807" s="27"/>
      <c r="R807" s="136"/>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row>
    <row r="808" spans="1:44" ht="15.75" customHeight="1">
      <c r="A808" s="27"/>
      <c r="B808" s="27"/>
      <c r="C808" s="135"/>
      <c r="D808" s="27"/>
      <c r="E808" s="27"/>
      <c r="F808" s="135"/>
      <c r="G808" s="27"/>
      <c r="H808" s="136"/>
      <c r="I808" s="136"/>
      <c r="J808" s="136"/>
      <c r="K808" s="136"/>
      <c r="L808" s="136"/>
      <c r="M808" s="136"/>
      <c r="N808" s="136"/>
      <c r="O808" s="136"/>
      <c r="P808" s="136"/>
      <c r="Q808" s="27"/>
      <c r="R808" s="136"/>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row>
    <row r="809" spans="1:44" ht="15.75" customHeight="1">
      <c r="A809" s="27"/>
      <c r="B809" s="27"/>
      <c r="C809" s="135"/>
      <c r="D809" s="27"/>
      <c r="E809" s="27"/>
      <c r="F809" s="135"/>
      <c r="G809" s="27"/>
      <c r="H809" s="136"/>
      <c r="I809" s="136"/>
      <c r="J809" s="136"/>
      <c r="K809" s="136"/>
      <c r="L809" s="136"/>
      <c r="M809" s="136"/>
      <c r="N809" s="136"/>
      <c r="O809" s="136"/>
      <c r="P809" s="136"/>
      <c r="Q809" s="27"/>
      <c r="R809" s="136"/>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row>
    <row r="810" spans="1:44" ht="15.75" customHeight="1">
      <c r="A810" s="27"/>
      <c r="B810" s="27"/>
      <c r="C810" s="135"/>
      <c r="D810" s="27"/>
      <c r="E810" s="27"/>
      <c r="F810" s="135"/>
      <c r="G810" s="27"/>
      <c r="H810" s="136"/>
      <c r="I810" s="136"/>
      <c r="J810" s="136"/>
      <c r="K810" s="136"/>
      <c r="L810" s="136"/>
      <c r="M810" s="136"/>
      <c r="N810" s="136"/>
      <c r="O810" s="136"/>
      <c r="P810" s="136"/>
      <c r="Q810" s="27"/>
      <c r="R810" s="136"/>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row>
    <row r="811" spans="1:44" ht="15.75" customHeight="1">
      <c r="A811" s="27"/>
      <c r="B811" s="27"/>
      <c r="C811" s="135"/>
      <c r="D811" s="27"/>
      <c r="E811" s="27"/>
      <c r="F811" s="135"/>
      <c r="G811" s="27"/>
      <c r="H811" s="136"/>
      <c r="I811" s="136"/>
      <c r="J811" s="136"/>
      <c r="K811" s="136"/>
      <c r="L811" s="136"/>
      <c r="M811" s="136"/>
      <c r="N811" s="136"/>
      <c r="O811" s="136"/>
      <c r="P811" s="136"/>
      <c r="Q811" s="27"/>
      <c r="R811" s="136"/>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row>
    <row r="812" spans="1:44" ht="15.75" customHeight="1">
      <c r="A812" s="27"/>
      <c r="B812" s="27"/>
      <c r="C812" s="135"/>
      <c r="D812" s="27"/>
      <c r="E812" s="27"/>
      <c r="F812" s="135"/>
      <c r="G812" s="27"/>
      <c r="H812" s="136"/>
      <c r="I812" s="136"/>
      <c r="J812" s="136"/>
      <c r="K812" s="136"/>
      <c r="L812" s="136"/>
      <c r="M812" s="136"/>
      <c r="N812" s="136"/>
      <c r="O812" s="136"/>
      <c r="P812" s="136"/>
      <c r="Q812" s="27"/>
      <c r="R812" s="136"/>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row>
    <row r="813" spans="1:44" ht="15.75" customHeight="1">
      <c r="A813" s="27"/>
      <c r="B813" s="27"/>
      <c r="C813" s="135"/>
      <c r="D813" s="27"/>
      <c r="E813" s="27"/>
      <c r="F813" s="135"/>
      <c r="G813" s="27"/>
      <c r="H813" s="136"/>
      <c r="I813" s="136"/>
      <c r="J813" s="136"/>
      <c r="K813" s="136"/>
      <c r="L813" s="136"/>
      <c r="M813" s="136"/>
      <c r="N813" s="136"/>
      <c r="O813" s="136"/>
      <c r="P813" s="136"/>
      <c r="Q813" s="27"/>
      <c r="R813" s="136"/>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row>
    <row r="814" spans="1:44" ht="15.75" customHeight="1">
      <c r="A814" s="27"/>
      <c r="B814" s="27"/>
      <c r="C814" s="135"/>
      <c r="D814" s="27"/>
      <c r="E814" s="27"/>
      <c r="F814" s="135"/>
      <c r="G814" s="27"/>
      <c r="H814" s="136"/>
      <c r="I814" s="136"/>
      <c r="J814" s="136"/>
      <c r="K814" s="136"/>
      <c r="L814" s="136"/>
      <c r="M814" s="136"/>
      <c r="N814" s="136"/>
      <c r="O814" s="136"/>
      <c r="P814" s="136"/>
      <c r="Q814" s="27"/>
      <c r="R814" s="136"/>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row>
    <row r="815" spans="1:44" ht="15.75" customHeight="1">
      <c r="A815" s="27"/>
      <c r="B815" s="27"/>
      <c r="C815" s="135"/>
      <c r="D815" s="27"/>
      <c r="E815" s="27"/>
      <c r="F815" s="135"/>
      <c r="G815" s="27"/>
      <c r="H815" s="136"/>
      <c r="I815" s="136"/>
      <c r="J815" s="136"/>
      <c r="K815" s="136"/>
      <c r="L815" s="136"/>
      <c r="M815" s="136"/>
      <c r="N815" s="136"/>
      <c r="O815" s="136"/>
      <c r="P815" s="136"/>
      <c r="Q815" s="27"/>
      <c r="R815" s="136"/>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row>
    <row r="816" spans="1:44" ht="15.75" customHeight="1">
      <c r="A816" s="27"/>
      <c r="B816" s="27"/>
      <c r="C816" s="135"/>
      <c r="D816" s="27"/>
      <c r="E816" s="27"/>
      <c r="F816" s="135"/>
      <c r="G816" s="27"/>
      <c r="H816" s="136"/>
      <c r="I816" s="136"/>
      <c r="J816" s="136"/>
      <c r="K816" s="136"/>
      <c r="L816" s="136"/>
      <c r="M816" s="136"/>
      <c r="N816" s="136"/>
      <c r="O816" s="136"/>
      <c r="P816" s="136"/>
      <c r="Q816" s="27"/>
      <c r="R816" s="136"/>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row>
    <row r="817" spans="1:44" ht="15.75" customHeight="1">
      <c r="A817" s="27"/>
      <c r="B817" s="27"/>
      <c r="C817" s="135"/>
      <c r="D817" s="27"/>
      <c r="E817" s="27"/>
      <c r="F817" s="135"/>
      <c r="G817" s="27"/>
      <c r="H817" s="136"/>
      <c r="I817" s="136"/>
      <c r="J817" s="136"/>
      <c r="K817" s="136"/>
      <c r="L817" s="136"/>
      <c r="M817" s="136"/>
      <c r="N817" s="136"/>
      <c r="O817" s="136"/>
      <c r="P817" s="136"/>
      <c r="Q817" s="27"/>
      <c r="R817" s="136"/>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row>
    <row r="818" spans="1:44" ht="15.75" customHeight="1">
      <c r="A818" s="27"/>
      <c r="B818" s="27"/>
      <c r="C818" s="135"/>
      <c r="D818" s="27"/>
      <c r="E818" s="27"/>
      <c r="F818" s="135"/>
      <c r="G818" s="27"/>
      <c r="H818" s="136"/>
      <c r="I818" s="136"/>
      <c r="J818" s="136"/>
      <c r="K818" s="136"/>
      <c r="L818" s="136"/>
      <c r="M818" s="136"/>
      <c r="N818" s="136"/>
      <c r="O818" s="136"/>
      <c r="P818" s="136"/>
      <c r="Q818" s="27"/>
      <c r="R818" s="136"/>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row>
    <row r="819" spans="1:44" ht="15.75" customHeight="1">
      <c r="A819" s="27"/>
      <c r="B819" s="27"/>
      <c r="C819" s="135"/>
      <c r="D819" s="27"/>
      <c r="E819" s="27"/>
      <c r="F819" s="135"/>
      <c r="G819" s="27"/>
      <c r="H819" s="136"/>
      <c r="I819" s="136"/>
      <c r="J819" s="136"/>
      <c r="K819" s="136"/>
      <c r="L819" s="136"/>
      <c r="M819" s="136"/>
      <c r="N819" s="136"/>
      <c r="O819" s="136"/>
      <c r="P819" s="136"/>
      <c r="Q819" s="27"/>
      <c r="R819" s="136"/>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row>
    <row r="820" spans="1:44" ht="15.75" customHeight="1">
      <c r="A820" s="27"/>
      <c r="B820" s="27"/>
      <c r="C820" s="135"/>
      <c r="D820" s="27"/>
      <c r="E820" s="27"/>
      <c r="F820" s="135"/>
      <c r="G820" s="27"/>
      <c r="H820" s="136"/>
      <c r="I820" s="136"/>
      <c r="J820" s="136"/>
      <c r="K820" s="136"/>
      <c r="L820" s="136"/>
      <c r="M820" s="136"/>
      <c r="N820" s="136"/>
      <c r="O820" s="136"/>
      <c r="P820" s="136"/>
      <c r="Q820" s="27"/>
      <c r="R820" s="136"/>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row>
    <row r="821" spans="1:44" ht="15.75" customHeight="1">
      <c r="A821" s="27"/>
      <c r="B821" s="27"/>
      <c r="C821" s="135"/>
      <c r="D821" s="27"/>
      <c r="E821" s="27"/>
      <c r="F821" s="135"/>
      <c r="G821" s="27"/>
      <c r="H821" s="136"/>
      <c r="I821" s="136"/>
      <c r="J821" s="136"/>
      <c r="K821" s="136"/>
      <c r="L821" s="136"/>
      <c r="M821" s="136"/>
      <c r="N821" s="136"/>
      <c r="O821" s="136"/>
      <c r="P821" s="136"/>
      <c r="Q821" s="27"/>
      <c r="R821" s="136"/>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row>
    <row r="822" spans="1:44" ht="15.75" customHeight="1">
      <c r="A822" s="27"/>
      <c r="B822" s="27"/>
      <c r="C822" s="135"/>
      <c r="D822" s="27"/>
      <c r="E822" s="27"/>
      <c r="F822" s="135"/>
      <c r="G822" s="27"/>
      <c r="H822" s="136"/>
      <c r="I822" s="136"/>
      <c r="J822" s="136"/>
      <c r="K822" s="136"/>
      <c r="L822" s="136"/>
      <c r="M822" s="136"/>
      <c r="N822" s="136"/>
      <c r="O822" s="136"/>
      <c r="P822" s="136"/>
      <c r="Q822" s="27"/>
      <c r="R822" s="136"/>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row>
    <row r="823" spans="1:44" ht="15.75" customHeight="1">
      <c r="A823" s="27"/>
      <c r="B823" s="27"/>
      <c r="C823" s="135"/>
      <c r="D823" s="27"/>
      <c r="E823" s="27"/>
      <c r="F823" s="135"/>
      <c r="G823" s="27"/>
      <c r="H823" s="136"/>
      <c r="I823" s="136"/>
      <c r="J823" s="136"/>
      <c r="K823" s="136"/>
      <c r="L823" s="136"/>
      <c r="M823" s="136"/>
      <c r="N823" s="136"/>
      <c r="O823" s="136"/>
      <c r="P823" s="136"/>
      <c r="Q823" s="27"/>
      <c r="R823" s="136"/>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row>
    <row r="824" spans="1:44" ht="15.75" customHeight="1">
      <c r="A824" s="27"/>
      <c r="B824" s="27"/>
      <c r="C824" s="135"/>
      <c r="D824" s="27"/>
      <c r="E824" s="27"/>
      <c r="F824" s="135"/>
      <c r="G824" s="27"/>
      <c r="H824" s="136"/>
      <c r="I824" s="136"/>
      <c r="J824" s="136"/>
      <c r="K824" s="136"/>
      <c r="L824" s="136"/>
      <c r="M824" s="136"/>
      <c r="N824" s="136"/>
      <c r="O824" s="136"/>
      <c r="P824" s="136"/>
      <c r="Q824" s="27"/>
      <c r="R824" s="136"/>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row>
    <row r="825" spans="1:44" ht="15.75" customHeight="1">
      <c r="A825" s="27"/>
      <c r="B825" s="27"/>
      <c r="C825" s="135"/>
      <c r="D825" s="27"/>
      <c r="E825" s="27"/>
      <c r="F825" s="135"/>
      <c r="G825" s="27"/>
      <c r="H825" s="136"/>
      <c r="I825" s="136"/>
      <c r="J825" s="136"/>
      <c r="K825" s="136"/>
      <c r="L825" s="136"/>
      <c r="M825" s="136"/>
      <c r="N825" s="136"/>
      <c r="O825" s="136"/>
      <c r="P825" s="136"/>
      <c r="Q825" s="27"/>
      <c r="R825" s="136"/>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row>
    <row r="826" spans="1:44" ht="15.75" customHeight="1">
      <c r="A826" s="27"/>
      <c r="B826" s="27"/>
      <c r="C826" s="135"/>
      <c r="D826" s="27"/>
      <c r="E826" s="27"/>
      <c r="F826" s="135"/>
      <c r="G826" s="27"/>
      <c r="H826" s="136"/>
      <c r="I826" s="136"/>
      <c r="J826" s="136"/>
      <c r="K826" s="136"/>
      <c r="L826" s="136"/>
      <c r="M826" s="136"/>
      <c r="N826" s="136"/>
      <c r="O826" s="136"/>
      <c r="P826" s="136"/>
      <c r="Q826" s="27"/>
      <c r="R826" s="136"/>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row>
    <row r="827" spans="1:44" ht="15.75" customHeight="1">
      <c r="A827" s="27"/>
      <c r="B827" s="27"/>
      <c r="C827" s="135"/>
      <c r="D827" s="27"/>
      <c r="E827" s="27"/>
      <c r="F827" s="135"/>
      <c r="G827" s="27"/>
      <c r="H827" s="136"/>
      <c r="I827" s="136"/>
      <c r="J827" s="136"/>
      <c r="K827" s="136"/>
      <c r="L827" s="136"/>
      <c r="M827" s="136"/>
      <c r="N827" s="136"/>
      <c r="O827" s="136"/>
      <c r="P827" s="136"/>
      <c r="Q827" s="27"/>
      <c r="R827" s="136"/>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row>
    <row r="828" spans="1:44" ht="15.75" customHeight="1">
      <c r="A828" s="27"/>
      <c r="B828" s="27"/>
      <c r="C828" s="135"/>
      <c r="D828" s="27"/>
      <c r="E828" s="27"/>
      <c r="F828" s="135"/>
      <c r="G828" s="27"/>
      <c r="H828" s="136"/>
      <c r="I828" s="136"/>
      <c r="J828" s="136"/>
      <c r="K828" s="136"/>
      <c r="L828" s="136"/>
      <c r="M828" s="136"/>
      <c r="N828" s="136"/>
      <c r="O828" s="136"/>
      <c r="P828" s="136"/>
      <c r="Q828" s="27"/>
      <c r="R828" s="136"/>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row>
    <row r="829" spans="1:44" ht="15.75" customHeight="1">
      <c r="A829" s="27"/>
      <c r="B829" s="27"/>
      <c r="C829" s="135"/>
      <c r="D829" s="27"/>
      <c r="E829" s="27"/>
      <c r="F829" s="135"/>
      <c r="G829" s="27"/>
      <c r="H829" s="136"/>
      <c r="I829" s="136"/>
      <c r="J829" s="136"/>
      <c r="K829" s="136"/>
      <c r="L829" s="136"/>
      <c r="M829" s="136"/>
      <c r="N829" s="136"/>
      <c r="O829" s="136"/>
      <c r="P829" s="136"/>
      <c r="Q829" s="27"/>
      <c r="R829" s="136"/>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row>
    <row r="830" spans="1:44" ht="15.75" customHeight="1">
      <c r="A830" s="27"/>
      <c r="B830" s="27"/>
      <c r="C830" s="135"/>
      <c r="D830" s="27"/>
      <c r="E830" s="27"/>
      <c r="F830" s="135"/>
      <c r="G830" s="27"/>
      <c r="H830" s="136"/>
      <c r="I830" s="136"/>
      <c r="J830" s="136"/>
      <c r="K830" s="136"/>
      <c r="L830" s="136"/>
      <c r="M830" s="136"/>
      <c r="N830" s="136"/>
      <c r="O830" s="136"/>
      <c r="P830" s="136"/>
      <c r="Q830" s="27"/>
      <c r="R830" s="136"/>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row>
    <row r="831" spans="1:44" ht="15.75" customHeight="1">
      <c r="A831" s="27"/>
      <c r="B831" s="27"/>
      <c r="C831" s="135"/>
      <c r="D831" s="27"/>
      <c r="E831" s="27"/>
      <c r="F831" s="135"/>
      <c r="G831" s="27"/>
      <c r="H831" s="136"/>
      <c r="I831" s="136"/>
      <c r="J831" s="136"/>
      <c r="K831" s="136"/>
      <c r="L831" s="136"/>
      <c r="M831" s="136"/>
      <c r="N831" s="136"/>
      <c r="O831" s="136"/>
      <c r="P831" s="136"/>
      <c r="Q831" s="27"/>
      <c r="R831" s="136"/>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row>
    <row r="832" spans="1:44" ht="15.75" customHeight="1">
      <c r="A832" s="27"/>
      <c r="B832" s="27"/>
      <c r="C832" s="135"/>
      <c r="D832" s="27"/>
      <c r="E832" s="27"/>
      <c r="F832" s="135"/>
      <c r="G832" s="27"/>
      <c r="H832" s="136"/>
      <c r="I832" s="136"/>
      <c r="J832" s="136"/>
      <c r="K832" s="136"/>
      <c r="L832" s="136"/>
      <c r="M832" s="136"/>
      <c r="N832" s="136"/>
      <c r="O832" s="136"/>
      <c r="P832" s="136"/>
      <c r="Q832" s="27"/>
      <c r="R832" s="136"/>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row>
    <row r="833" spans="1:44" ht="15.75" customHeight="1">
      <c r="A833" s="27"/>
      <c r="B833" s="27"/>
      <c r="C833" s="135"/>
      <c r="D833" s="27"/>
      <c r="E833" s="27"/>
      <c r="F833" s="135"/>
      <c r="G833" s="27"/>
      <c r="H833" s="136"/>
      <c r="I833" s="136"/>
      <c r="J833" s="136"/>
      <c r="K833" s="136"/>
      <c r="L833" s="136"/>
      <c r="M833" s="136"/>
      <c r="N833" s="136"/>
      <c r="O833" s="136"/>
      <c r="P833" s="136"/>
      <c r="Q833" s="27"/>
      <c r="R833" s="136"/>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row>
    <row r="834" spans="1:44" ht="15.75" customHeight="1">
      <c r="A834" s="27"/>
      <c r="B834" s="27"/>
      <c r="C834" s="135"/>
      <c r="D834" s="27"/>
      <c r="E834" s="27"/>
      <c r="F834" s="135"/>
      <c r="G834" s="27"/>
      <c r="H834" s="136"/>
      <c r="I834" s="136"/>
      <c r="J834" s="136"/>
      <c r="K834" s="136"/>
      <c r="L834" s="136"/>
      <c r="M834" s="136"/>
      <c r="N834" s="136"/>
      <c r="O834" s="136"/>
      <c r="P834" s="136"/>
      <c r="Q834" s="27"/>
      <c r="R834" s="136"/>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row>
    <row r="835" spans="1:44" ht="15.75" customHeight="1">
      <c r="A835" s="27"/>
      <c r="B835" s="27"/>
      <c r="C835" s="135"/>
      <c r="D835" s="27"/>
      <c r="E835" s="27"/>
      <c r="F835" s="135"/>
      <c r="G835" s="27"/>
      <c r="H835" s="136"/>
      <c r="I835" s="136"/>
      <c r="J835" s="136"/>
      <c r="K835" s="136"/>
      <c r="L835" s="136"/>
      <c r="M835" s="136"/>
      <c r="N835" s="136"/>
      <c r="O835" s="136"/>
      <c r="P835" s="136"/>
      <c r="Q835" s="27"/>
      <c r="R835" s="136"/>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row>
    <row r="836" spans="1:44" ht="15.75" customHeight="1">
      <c r="A836" s="27"/>
      <c r="B836" s="27"/>
      <c r="C836" s="135"/>
      <c r="D836" s="27"/>
      <c r="E836" s="27"/>
      <c r="F836" s="135"/>
      <c r="G836" s="27"/>
      <c r="H836" s="136"/>
      <c r="I836" s="136"/>
      <c r="J836" s="136"/>
      <c r="K836" s="136"/>
      <c r="L836" s="136"/>
      <c r="M836" s="136"/>
      <c r="N836" s="136"/>
      <c r="O836" s="136"/>
      <c r="P836" s="136"/>
      <c r="Q836" s="27"/>
      <c r="R836" s="136"/>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row>
    <row r="837" spans="1:44" ht="15.75" customHeight="1">
      <c r="A837" s="27"/>
      <c r="B837" s="27"/>
      <c r="C837" s="135"/>
      <c r="D837" s="27"/>
      <c r="E837" s="27"/>
      <c r="F837" s="135"/>
      <c r="G837" s="27"/>
      <c r="H837" s="136"/>
      <c r="I837" s="136"/>
      <c r="J837" s="136"/>
      <c r="K837" s="136"/>
      <c r="L837" s="136"/>
      <c r="M837" s="136"/>
      <c r="N837" s="136"/>
      <c r="O837" s="136"/>
      <c r="P837" s="136"/>
      <c r="Q837" s="27"/>
      <c r="R837" s="136"/>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row>
    <row r="838" spans="1:44" ht="15.75" customHeight="1">
      <c r="A838" s="27"/>
      <c r="B838" s="27"/>
      <c r="C838" s="135"/>
      <c r="D838" s="27"/>
      <c r="E838" s="27"/>
      <c r="F838" s="135"/>
      <c r="G838" s="27"/>
      <c r="H838" s="136"/>
      <c r="I838" s="136"/>
      <c r="J838" s="136"/>
      <c r="K838" s="136"/>
      <c r="L838" s="136"/>
      <c r="M838" s="136"/>
      <c r="N838" s="136"/>
      <c r="O838" s="136"/>
      <c r="P838" s="136"/>
      <c r="Q838" s="27"/>
      <c r="R838" s="136"/>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row>
    <row r="839" spans="1:44" ht="15.75" customHeight="1">
      <c r="A839" s="27"/>
      <c r="B839" s="27"/>
      <c r="C839" s="135"/>
      <c r="D839" s="27"/>
      <c r="E839" s="27"/>
      <c r="F839" s="135"/>
      <c r="G839" s="27"/>
      <c r="H839" s="136"/>
      <c r="I839" s="136"/>
      <c r="J839" s="136"/>
      <c r="K839" s="136"/>
      <c r="L839" s="136"/>
      <c r="M839" s="136"/>
      <c r="N839" s="136"/>
      <c r="O839" s="136"/>
      <c r="P839" s="136"/>
      <c r="Q839" s="27"/>
      <c r="R839" s="136"/>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row>
    <row r="840" spans="1:44" ht="15.75" customHeight="1">
      <c r="A840" s="27"/>
      <c r="B840" s="27"/>
      <c r="C840" s="135"/>
      <c r="D840" s="27"/>
      <c r="E840" s="27"/>
      <c r="F840" s="135"/>
      <c r="G840" s="27"/>
      <c r="H840" s="136"/>
      <c r="I840" s="136"/>
      <c r="J840" s="136"/>
      <c r="K840" s="136"/>
      <c r="L840" s="136"/>
      <c r="M840" s="136"/>
      <c r="N840" s="136"/>
      <c r="O840" s="136"/>
      <c r="P840" s="136"/>
      <c r="Q840" s="27"/>
      <c r="R840" s="136"/>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row>
    <row r="841" spans="1:44" ht="15.75" customHeight="1">
      <c r="A841" s="27"/>
      <c r="B841" s="27"/>
      <c r="C841" s="135"/>
      <c r="D841" s="27"/>
      <c r="E841" s="27"/>
      <c r="F841" s="135"/>
      <c r="G841" s="27"/>
      <c r="H841" s="136"/>
      <c r="I841" s="136"/>
      <c r="J841" s="136"/>
      <c r="K841" s="136"/>
      <c r="L841" s="136"/>
      <c r="M841" s="136"/>
      <c r="N841" s="136"/>
      <c r="O841" s="136"/>
      <c r="P841" s="136"/>
      <c r="Q841" s="27"/>
      <c r="R841" s="136"/>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row>
    <row r="842" spans="1:44" ht="15.75" customHeight="1">
      <c r="A842" s="27"/>
      <c r="B842" s="27"/>
      <c r="C842" s="135"/>
      <c r="D842" s="27"/>
      <c r="E842" s="27"/>
      <c r="F842" s="135"/>
      <c r="G842" s="27"/>
      <c r="H842" s="136"/>
      <c r="I842" s="136"/>
      <c r="J842" s="136"/>
      <c r="K842" s="136"/>
      <c r="L842" s="136"/>
      <c r="M842" s="136"/>
      <c r="N842" s="136"/>
      <c r="O842" s="136"/>
      <c r="P842" s="136"/>
      <c r="Q842" s="27"/>
      <c r="R842" s="136"/>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row>
    <row r="843" spans="1:44" ht="15.75" customHeight="1">
      <c r="A843" s="27"/>
      <c r="B843" s="27"/>
      <c r="C843" s="135"/>
      <c r="D843" s="27"/>
      <c r="E843" s="27"/>
      <c r="F843" s="135"/>
      <c r="G843" s="27"/>
      <c r="H843" s="136"/>
      <c r="I843" s="136"/>
      <c r="J843" s="136"/>
      <c r="K843" s="136"/>
      <c r="L843" s="136"/>
      <c r="M843" s="136"/>
      <c r="N843" s="136"/>
      <c r="O843" s="136"/>
      <c r="P843" s="136"/>
      <c r="Q843" s="27"/>
      <c r="R843" s="136"/>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row>
    <row r="844" spans="1:44" ht="15.75" customHeight="1">
      <c r="A844" s="27"/>
      <c r="B844" s="27"/>
      <c r="C844" s="135"/>
      <c r="D844" s="27"/>
      <c r="E844" s="27"/>
      <c r="F844" s="135"/>
      <c r="G844" s="27"/>
      <c r="H844" s="136"/>
      <c r="I844" s="136"/>
      <c r="J844" s="136"/>
      <c r="K844" s="136"/>
      <c r="L844" s="136"/>
      <c r="M844" s="136"/>
      <c r="N844" s="136"/>
      <c r="O844" s="136"/>
      <c r="P844" s="136"/>
      <c r="Q844" s="27"/>
      <c r="R844" s="136"/>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row>
    <row r="845" spans="1:44" ht="15.75" customHeight="1">
      <c r="A845" s="27"/>
      <c r="B845" s="27"/>
      <c r="C845" s="135"/>
      <c r="D845" s="27"/>
      <c r="E845" s="27"/>
      <c r="F845" s="135"/>
      <c r="G845" s="27"/>
      <c r="H845" s="136"/>
      <c r="I845" s="136"/>
      <c r="J845" s="136"/>
      <c r="K845" s="136"/>
      <c r="L845" s="136"/>
      <c r="M845" s="136"/>
      <c r="N845" s="136"/>
      <c r="O845" s="136"/>
      <c r="P845" s="136"/>
      <c r="Q845" s="27"/>
      <c r="R845" s="136"/>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row>
    <row r="846" spans="1:44" ht="15.75" customHeight="1">
      <c r="A846" s="27"/>
      <c r="B846" s="27"/>
      <c r="C846" s="135"/>
      <c r="D846" s="27"/>
      <c r="E846" s="27"/>
      <c r="F846" s="135"/>
      <c r="G846" s="27"/>
      <c r="H846" s="136"/>
      <c r="I846" s="136"/>
      <c r="J846" s="136"/>
      <c r="K846" s="136"/>
      <c r="L846" s="136"/>
      <c r="M846" s="136"/>
      <c r="N846" s="136"/>
      <c r="O846" s="136"/>
      <c r="P846" s="136"/>
      <c r="Q846" s="27"/>
      <c r="R846" s="136"/>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row>
    <row r="847" spans="1:44" ht="15.75" customHeight="1">
      <c r="A847" s="27"/>
      <c r="B847" s="27"/>
      <c r="C847" s="135"/>
      <c r="D847" s="27"/>
      <c r="E847" s="27"/>
      <c r="F847" s="135"/>
      <c r="G847" s="27"/>
      <c r="H847" s="136"/>
      <c r="I847" s="136"/>
      <c r="J847" s="136"/>
      <c r="K847" s="136"/>
      <c r="L847" s="136"/>
      <c r="M847" s="136"/>
      <c r="N847" s="136"/>
      <c r="O847" s="136"/>
      <c r="P847" s="136"/>
      <c r="Q847" s="27"/>
      <c r="R847" s="136"/>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row>
    <row r="848" spans="1:44" ht="15.75" customHeight="1">
      <c r="A848" s="27"/>
      <c r="B848" s="27"/>
      <c r="C848" s="135"/>
      <c r="D848" s="27"/>
      <c r="E848" s="27"/>
      <c r="F848" s="135"/>
      <c r="G848" s="27"/>
      <c r="H848" s="136"/>
      <c r="I848" s="136"/>
      <c r="J848" s="136"/>
      <c r="K848" s="136"/>
      <c r="L848" s="136"/>
      <c r="M848" s="136"/>
      <c r="N848" s="136"/>
      <c r="O848" s="136"/>
      <c r="P848" s="136"/>
      <c r="Q848" s="27"/>
      <c r="R848" s="136"/>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row>
    <row r="849" spans="1:44" ht="15.75" customHeight="1">
      <c r="A849" s="27"/>
      <c r="B849" s="27"/>
      <c r="C849" s="135"/>
      <c r="D849" s="27"/>
      <c r="E849" s="27"/>
      <c r="F849" s="135"/>
      <c r="G849" s="27"/>
      <c r="H849" s="136"/>
      <c r="I849" s="136"/>
      <c r="J849" s="136"/>
      <c r="K849" s="136"/>
      <c r="L849" s="136"/>
      <c r="M849" s="136"/>
      <c r="N849" s="136"/>
      <c r="O849" s="136"/>
      <c r="P849" s="136"/>
      <c r="Q849" s="27"/>
      <c r="R849" s="136"/>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row>
    <row r="850" spans="1:44" ht="15.75" customHeight="1">
      <c r="A850" s="27"/>
      <c r="B850" s="27"/>
      <c r="C850" s="135"/>
      <c r="D850" s="27"/>
      <c r="E850" s="27"/>
      <c r="F850" s="135"/>
      <c r="G850" s="27"/>
      <c r="H850" s="136"/>
      <c r="I850" s="136"/>
      <c r="J850" s="136"/>
      <c r="K850" s="136"/>
      <c r="L850" s="136"/>
      <c r="M850" s="136"/>
      <c r="N850" s="136"/>
      <c r="O850" s="136"/>
      <c r="P850" s="136"/>
      <c r="Q850" s="27"/>
      <c r="R850" s="136"/>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row>
    <row r="851" spans="1:44" ht="15.75" customHeight="1">
      <c r="A851" s="27"/>
      <c r="B851" s="27"/>
      <c r="C851" s="135"/>
      <c r="D851" s="27"/>
      <c r="E851" s="27"/>
      <c r="F851" s="135"/>
      <c r="G851" s="27"/>
      <c r="H851" s="136"/>
      <c r="I851" s="136"/>
      <c r="J851" s="136"/>
      <c r="K851" s="136"/>
      <c r="L851" s="136"/>
      <c r="M851" s="136"/>
      <c r="N851" s="136"/>
      <c r="O851" s="136"/>
      <c r="P851" s="136"/>
      <c r="Q851" s="27"/>
      <c r="R851" s="136"/>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row>
    <row r="852" spans="1:44" ht="15.75" customHeight="1">
      <c r="A852" s="27"/>
      <c r="B852" s="27"/>
      <c r="C852" s="135"/>
      <c r="D852" s="27"/>
      <c r="E852" s="27"/>
      <c r="F852" s="135"/>
      <c r="G852" s="27"/>
      <c r="H852" s="136"/>
      <c r="I852" s="136"/>
      <c r="J852" s="136"/>
      <c r="K852" s="136"/>
      <c r="L852" s="136"/>
      <c r="M852" s="136"/>
      <c r="N852" s="136"/>
      <c r="O852" s="136"/>
      <c r="P852" s="136"/>
      <c r="Q852" s="27"/>
      <c r="R852" s="136"/>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row>
    <row r="853" spans="1:44" ht="15.75" customHeight="1">
      <c r="A853" s="27"/>
      <c r="B853" s="27"/>
      <c r="C853" s="135"/>
      <c r="D853" s="27"/>
      <c r="E853" s="27"/>
      <c r="F853" s="135"/>
      <c r="G853" s="27"/>
      <c r="H853" s="136"/>
      <c r="I853" s="136"/>
      <c r="J853" s="136"/>
      <c r="K853" s="136"/>
      <c r="L853" s="136"/>
      <c r="M853" s="136"/>
      <c r="N853" s="136"/>
      <c r="O853" s="136"/>
      <c r="P853" s="136"/>
      <c r="Q853" s="27"/>
      <c r="R853" s="136"/>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row>
    <row r="854" spans="1:44" ht="15.75" customHeight="1">
      <c r="A854" s="27"/>
      <c r="B854" s="27"/>
      <c r="C854" s="135"/>
      <c r="D854" s="27"/>
      <c r="E854" s="27"/>
      <c r="F854" s="135"/>
      <c r="G854" s="27"/>
      <c r="H854" s="136"/>
      <c r="I854" s="136"/>
      <c r="J854" s="136"/>
      <c r="K854" s="136"/>
      <c r="L854" s="136"/>
      <c r="M854" s="136"/>
      <c r="N854" s="136"/>
      <c r="O854" s="136"/>
      <c r="P854" s="136"/>
      <c r="Q854" s="27"/>
      <c r="R854" s="136"/>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row>
    <row r="855" spans="1:44" ht="15.75" customHeight="1">
      <c r="A855" s="27"/>
      <c r="B855" s="27"/>
      <c r="C855" s="135"/>
      <c r="D855" s="27"/>
      <c r="E855" s="27"/>
      <c r="F855" s="135"/>
      <c r="G855" s="27"/>
      <c r="H855" s="136"/>
      <c r="I855" s="136"/>
      <c r="J855" s="136"/>
      <c r="K855" s="136"/>
      <c r="L855" s="136"/>
      <c r="M855" s="136"/>
      <c r="N855" s="136"/>
      <c r="O855" s="136"/>
      <c r="P855" s="136"/>
      <c r="Q855" s="27"/>
      <c r="R855" s="136"/>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row>
    <row r="856" spans="1:44" ht="15.75" customHeight="1">
      <c r="A856" s="27"/>
      <c r="B856" s="27"/>
      <c r="C856" s="135"/>
      <c r="D856" s="27"/>
      <c r="E856" s="27"/>
      <c r="F856" s="135"/>
      <c r="G856" s="27"/>
      <c r="H856" s="136"/>
      <c r="I856" s="136"/>
      <c r="J856" s="136"/>
      <c r="K856" s="136"/>
      <c r="L856" s="136"/>
      <c r="M856" s="136"/>
      <c r="N856" s="136"/>
      <c r="O856" s="136"/>
      <c r="P856" s="136"/>
      <c r="Q856" s="27"/>
      <c r="R856" s="136"/>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row>
    <row r="857" spans="1:44" ht="15.75" customHeight="1">
      <c r="A857" s="27"/>
      <c r="B857" s="27"/>
      <c r="C857" s="135"/>
      <c r="D857" s="27"/>
      <c r="E857" s="27"/>
      <c r="F857" s="135"/>
      <c r="G857" s="27"/>
      <c r="H857" s="136"/>
      <c r="I857" s="136"/>
      <c r="J857" s="136"/>
      <c r="K857" s="136"/>
      <c r="L857" s="136"/>
      <c r="M857" s="136"/>
      <c r="N857" s="136"/>
      <c r="O857" s="136"/>
      <c r="P857" s="136"/>
      <c r="Q857" s="27"/>
      <c r="R857" s="136"/>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row>
    <row r="858" spans="1:44" ht="15.75" customHeight="1">
      <c r="A858" s="27"/>
      <c r="B858" s="27"/>
      <c r="C858" s="135"/>
      <c r="D858" s="27"/>
      <c r="E858" s="27"/>
      <c r="F858" s="135"/>
      <c r="G858" s="27"/>
      <c r="H858" s="136"/>
      <c r="I858" s="136"/>
      <c r="J858" s="136"/>
      <c r="K858" s="136"/>
      <c r="L858" s="136"/>
      <c r="M858" s="136"/>
      <c r="N858" s="136"/>
      <c r="O858" s="136"/>
      <c r="P858" s="136"/>
      <c r="Q858" s="27"/>
      <c r="R858" s="136"/>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row>
    <row r="859" spans="1:44" ht="15.75" customHeight="1">
      <c r="A859" s="27"/>
      <c r="B859" s="27"/>
      <c r="C859" s="135"/>
      <c r="D859" s="27"/>
      <c r="E859" s="27"/>
      <c r="F859" s="135"/>
      <c r="G859" s="27"/>
      <c r="H859" s="136"/>
      <c r="I859" s="136"/>
      <c r="J859" s="136"/>
      <c r="K859" s="136"/>
      <c r="L859" s="136"/>
      <c r="M859" s="136"/>
      <c r="N859" s="136"/>
      <c r="O859" s="136"/>
      <c r="P859" s="136"/>
      <c r="Q859" s="27"/>
      <c r="R859" s="136"/>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row>
    <row r="860" spans="1:44" ht="15.75" customHeight="1">
      <c r="A860" s="27"/>
      <c r="B860" s="27"/>
      <c r="C860" s="135"/>
      <c r="D860" s="27"/>
      <c r="E860" s="27"/>
      <c r="F860" s="135"/>
      <c r="G860" s="27"/>
      <c r="H860" s="136"/>
      <c r="I860" s="136"/>
      <c r="J860" s="136"/>
      <c r="K860" s="136"/>
      <c r="L860" s="136"/>
      <c r="M860" s="136"/>
      <c r="N860" s="136"/>
      <c r="O860" s="136"/>
      <c r="P860" s="136"/>
      <c r="Q860" s="27"/>
      <c r="R860" s="136"/>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row>
    <row r="861" spans="1:44" ht="15.75" customHeight="1">
      <c r="A861" s="27"/>
      <c r="B861" s="27"/>
      <c r="C861" s="135"/>
      <c r="D861" s="27"/>
      <c r="E861" s="27"/>
      <c r="F861" s="135"/>
      <c r="G861" s="27"/>
      <c r="H861" s="136"/>
      <c r="I861" s="136"/>
      <c r="J861" s="136"/>
      <c r="K861" s="136"/>
      <c r="L861" s="136"/>
      <c r="M861" s="136"/>
      <c r="N861" s="136"/>
      <c r="O861" s="136"/>
      <c r="P861" s="136"/>
      <c r="Q861" s="27"/>
      <c r="R861" s="136"/>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row>
    <row r="862" spans="1:44" ht="15.75" customHeight="1">
      <c r="A862" s="27"/>
      <c r="B862" s="27"/>
      <c r="C862" s="135"/>
      <c r="D862" s="27"/>
      <c r="E862" s="27"/>
      <c r="F862" s="135"/>
      <c r="G862" s="27"/>
      <c r="H862" s="136"/>
      <c r="I862" s="136"/>
      <c r="J862" s="136"/>
      <c r="K862" s="136"/>
      <c r="L862" s="136"/>
      <c r="M862" s="136"/>
      <c r="N862" s="136"/>
      <c r="O862" s="136"/>
      <c r="P862" s="136"/>
      <c r="Q862" s="27"/>
      <c r="R862" s="136"/>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row>
    <row r="863" spans="1:44" ht="15.75" customHeight="1">
      <c r="A863" s="27"/>
      <c r="B863" s="27"/>
      <c r="C863" s="135"/>
      <c r="D863" s="27"/>
      <c r="E863" s="27"/>
      <c r="F863" s="135"/>
      <c r="G863" s="27"/>
      <c r="H863" s="136"/>
      <c r="I863" s="136"/>
      <c r="J863" s="136"/>
      <c r="K863" s="136"/>
      <c r="L863" s="136"/>
      <c r="M863" s="136"/>
      <c r="N863" s="136"/>
      <c r="O863" s="136"/>
      <c r="P863" s="136"/>
      <c r="Q863" s="27"/>
      <c r="R863" s="136"/>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row>
    <row r="864" spans="1:44" ht="15.75" customHeight="1">
      <c r="A864" s="27"/>
      <c r="B864" s="27"/>
      <c r="C864" s="135"/>
      <c r="D864" s="27"/>
      <c r="E864" s="27"/>
      <c r="F864" s="135"/>
      <c r="G864" s="27"/>
      <c r="H864" s="136"/>
      <c r="I864" s="136"/>
      <c r="J864" s="136"/>
      <c r="K864" s="136"/>
      <c r="L864" s="136"/>
      <c r="M864" s="136"/>
      <c r="N864" s="136"/>
      <c r="O864" s="136"/>
      <c r="P864" s="136"/>
      <c r="Q864" s="27"/>
      <c r="R864" s="136"/>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row>
    <row r="865" spans="1:44" ht="15.75" customHeight="1">
      <c r="A865" s="27"/>
      <c r="B865" s="27"/>
      <c r="C865" s="135"/>
      <c r="D865" s="27"/>
      <c r="E865" s="27"/>
      <c r="F865" s="135"/>
      <c r="G865" s="27"/>
      <c r="H865" s="136"/>
      <c r="I865" s="136"/>
      <c r="J865" s="136"/>
      <c r="K865" s="136"/>
      <c r="L865" s="136"/>
      <c r="M865" s="136"/>
      <c r="N865" s="136"/>
      <c r="O865" s="136"/>
      <c r="P865" s="136"/>
      <c r="Q865" s="27"/>
      <c r="R865" s="136"/>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row>
    <row r="866" spans="1:44" ht="15.75" customHeight="1">
      <c r="A866" s="27"/>
      <c r="B866" s="27"/>
      <c r="C866" s="135"/>
      <c r="D866" s="27"/>
      <c r="E866" s="27"/>
      <c r="F866" s="135"/>
      <c r="G866" s="27"/>
      <c r="H866" s="136"/>
      <c r="I866" s="136"/>
      <c r="J866" s="136"/>
      <c r="K866" s="136"/>
      <c r="L866" s="136"/>
      <c r="M866" s="136"/>
      <c r="N866" s="136"/>
      <c r="O866" s="136"/>
      <c r="P866" s="136"/>
      <c r="Q866" s="27"/>
      <c r="R866" s="136"/>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row>
    <row r="867" spans="1:44" ht="15.75" customHeight="1">
      <c r="A867" s="27"/>
      <c r="B867" s="27"/>
      <c r="C867" s="135"/>
      <c r="D867" s="27"/>
      <c r="E867" s="27"/>
      <c r="F867" s="135"/>
      <c r="G867" s="27"/>
      <c r="H867" s="136"/>
      <c r="I867" s="136"/>
      <c r="J867" s="136"/>
      <c r="K867" s="136"/>
      <c r="L867" s="136"/>
      <c r="M867" s="136"/>
      <c r="N867" s="136"/>
      <c r="O867" s="136"/>
      <c r="P867" s="136"/>
      <c r="Q867" s="27"/>
      <c r="R867" s="136"/>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row>
    <row r="868" spans="1:44" ht="15.75" customHeight="1">
      <c r="A868" s="27"/>
      <c r="B868" s="27"/>
      <c r="C868" s="135"/>
      <c r="D868" s="27"/>
      <c r="E868" s="27"/>
      <c r="F868" s="135"/>
      <c r="G868" s="27"/>
      <c r="H868" s="136"/>
      <c r="I868" s="136"/>
      <c r="J868" s="136"/>
      <c r="K868" s="136"/>
      <c r="L868" s="136"/>
      <c r="M868" s="136"/>
      <c r="N868" s="136"/>
      <c r="O868" s="136"/>
      <c r="P868" s="136"/>
      <c r="Q868" s="27"/>
      <c r="R868" s="136"/>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row>
    <row r="869" spans="1:44" ht="15.75" customHeight="1">
      <c r="A869" s="27"/>
      <c r="B869" s="27"/>
      <c r="C869" s="135"/>
      <c r="D869" s="27"/>
      <c r="E869" s="27"/>
      <c r="F869" s="135"/>
      <c r="G869" s="27"/>
      <c r="H869" s="136"/>
      <c r="I869" s="136"/>
      <c r="J869" s="136"/>
      <c r="K869" s="136"/>
      <c r="L869" s="136"/>
      <c r="M869" s="136"/>
      <c r="N869" s="136"/>
      <c r="O869" s="136"/>
      <c r="P869" s="136"/>
      <c r="Q869" s="27"/>
      <c r="R869" s="136"/>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row>
    <row r="870" spans="1:44" ht="15.75" customHeight="1">
      <c r="A870" s="27"/>
      <c r="B870" s="27"/>
      <c r="C870" s="135"/>
      <c r="D870" s="27"/>
      <c r="E870" s="27"/>
      <c r="F870" s="135"/>
      <c r="G870" s="27"/>
      <c r="H870" s="136"/>
      <c r="I870" s="136"/>
      <c r="J870" s="136"/>
      <c r="K870" s="136"/>
      <c r="L870" s="136"/>
      <c r="M870" s="136"/>
      <c r="N870" s="136"/>
      <c r="O870" s="136"/>
      <c r="P870" s="136"/>
      <c r="Q870" s="27"/>
      <c r="R870" s="136"/>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row>
    <row r="871" spans="1:44" ht="15.75" customHeight="1">
      <c r="A871" s="27"/>
      <c r="B871" s="27"/>
      <c r="C871" s="135"/>
      <c r="D871" s="27"/>
      <c r="E871" s="27"/>
      <c r="F871" s="135"/>
      <c r="G871" s="27"/>
      <c r="H871" s="136"/>
      <c r="I871" s="136"/>
      <c r="J871" s="136"/>
      <c r="K871" s="136"/>
      <c r="L871" s="136"/>
      <c r="M871" s="136"/>
      <c r="N871" s="136"/>
      <c r="O871" s="136"/>
      <c r="P871" s="136"/>
      <c r="Q871" s="27"/>
      <c r="R871" s="136"/>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row>
    <row r="872" spans="1:44" ht="15.75" customHeight="1">
      <c r="A872" s="27"/>
      <c r="B872" s="27"/>
      <c r="C872" s="135"/>
      <c r="D872" s="27"/>
      <c r="E872" s="27"/>
      <c r="F872" s="135"/>
      <c r="G872" s="27"/>
      <c r="H872" s="136"/>
      <c r="I872" s="136"/>
      <c r="J872" s="136"/>
      <c r="K872" s="136"/>
      <c r="L872" s="136"/>
      <c r="M872" s="136"/>
      <c r="N872" s="136"/>
      <c r="O872" s="136"/>
      <c r="P872" s="136"/>
      <c r="Q872" s="27"/>
      <c r="R872" s="136"/>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row>
    <row r="873" spans="1:44" ht="15.75" customHeight="1">
      <c r="A873" s="27"/>
      <c r="B873" s="27"/>
      <c r="C873" s="135"/>
      <c r="D873" s="27"/>
      <c r="E873" s="27"/>
      <c r="F873" s="135"/>
      <c r="G873" s="27"/>
      <c r="H873" s="136"/>
      <c r="I873" s="136"/>
      <c r="J873" s="136"/>
      <c r="K873" s="136"/>
      <c r="L873" s="136"/>
      <c r="M873" s="136"/>
      <c r="N873" s="136"/>
      <c r="O873" s="136"/>
      <c r="P873" s="136"/>
      <c r="Q873" s="27"/>
      <c r="R873" s="136"/>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row>
    <row r="874" spans="1:44" ht="15.75" customHeight="1">
      <c r="A874" s="27"/>
      <c r="B874" s="27"/>
      <c r="C874" s="135"/>
      <c r="D874" s="27"/>
      <c r="E874" s="27"/>
      <c r="F874" s="135"/>
      <c r="G874" s="27"/>
      <c r="H874" s="136"/>
      <c r="I874" s="136"/>
      <c r="J874" s="136"/>
      <c r="K874" s="136"/>
      <c r="L874" s="136"/>
      <c r="M874" s="136"/>
      <c r="N874" s="136"/>
      <c r="O874" s="136"/>
      <c r="P874" s="136"/>
      <c r="Q874" s="27"/>
      <c r="R874" s="136"/>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row>
    <row r="875" spans="1:44" ht="15.75" customHeight="1">
      <c r="A875" s="27"/>
      <c r="B875" s="27"/>
      <c r="C875" s="135"/>
      <c r="D875" s="27"/>
      <c r="E875" s="27"/>
      <c r="F875" s="135"/>
      <c r="G875" s="27"/>
      <c r="H875" s="136"/>
      <c r="I875" s="136"/>
      <c r="J875" s="136"/>
      <c r="K875" s="136"/>
      <c r="L875" s="136"/>
      <c r="M875" s="136"/>
      <c r="N875" s="136"/>
      <c r="O875" s="136"/>
      <c r="P875" s="136"/>
      <c r="Q875" s="27"/>
      <c r="R875" s="136"/>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row>
    <row r="876" spans="1:44" ht="15.75" customHeight="1">
      <c r="A876" s="27"/>
      <c r="B876" s="27"/>
      <c r="C876" s="135"/>
      <c r="D876" s="27"/>
      <c r="E876" s="27"/>
      <c r="F876" s="135"/>
      <c r="G876" s="27"/>
      <c r="H876" s="136"/>
      <c r="I876" s="136"/>
      <c r="J876" s="136"/>
      <c r="K876" s="136"/>
      <c r="L876" s="136"/>
      <c r="M876" s="136"/>
      <c r="N876" s="136"/>
      <c r="O876" s="136"/>
      <c r="P876" s="136"/>
      <c r="Q876" s="27"/>
      <c r="R876" s="136"/>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row>
    <row r="877" spans="1:44" ht="15.75" customHeight="1">
      <c r="A877" s="27"/>
      <c r="B877" s="27"/>
      <c r="C877" s="135"/>
      <c r="D877" s="27"/>
      <c r="E877" s="27"/>
      <c r="F877" s="135"/>
      <c r="G877" s="27"/>
      <c r="H877" s="136"/>
      <c r="I877" s="136"/>
      <c r="J877" s="136"/>
      <c r="K877" s="136"/>
      <c r="L877" s="136"/>
      <c r="M877" s="136"/>
      <c r="N877" s="136"/>
      <c r="O877" s="136"/>
      <c r="P877" s="136"/>
      <c r="Q877" s="27"/>
      <c r="R877" s="136"/>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row>
    <row r="878" spans="1:44" ht="15.75" customHeight="1">
      <c r="A878" s="27"/>
      <c r="B878" s="27"/>
      <c r="C878" s="135"/>
      <c r="D878" s="27"/>
      <c r="E878" s="27"/>
      <c r="F878" s="135"/>
      <c r="G878" s="27"/>
      <c r="H878" s="136"/>
      <c r="I878" s="136"/>
      <c r="J878" s="136"/>
      <c r="K878" s="136"/>
      <c r="L878" s="136"/>
      <c r="M878" s="136"/>
      <c r="N878" s="136"/>
      <c r="O878" s="136"/>
      <c r="P878" s="136"/>
      <c r="Q878" s="27"/>
      <c r="R878" s="136"/>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row>
    <row r="879" spans="1:44" ht="15.75" customHeight="1">
      <c r="A879" s="27"/>
      <c r="B879" s="27"/>
      <c r="C879" s="135"/>
      <c r="D879" s="27"/>
      <c r="E879" s="27"/>
      <c r="F879" s="135"/>
      <c r="G879" s="27"/>
      <c r="H879" s="136"/>
      <c r="I879" s="136"/>
      <c r="J879" s="136"/>
      <c r="K879" s="136"/>
      <c r="L879" s="136"/>
      <c r="M879" s="136"/>
      <c r="N879" s="136"/>
      <c r="O879" s="136"/>
      <c r="P879" s="136"/>
      <c r="Q879" s="27"/>
      <c r="R879" s="136"/>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row>
    <row r="880" spans="1:44" ht="15.75" customHeight="1">
      <c r="A880" s="27"/>
      <c r="B880" s="27"/>
      <c r="C880" s="135"/>
      <c r="D880" s="27"/>
      <c r="E880" s="27"/>
      <c r="F880" s="135"/>
      <c r="G880" s="27"/>
      <c r="H880" s="136"/>
      <c r="I880" s="136"/>
      <c r="J880" s="136"/>
      <c r="K880" s="136"/>
      <c r="L880" s="136"/>
      <c r="M880" s="136"/>
      <c r="N880" s="136"/>
      <c r="O880" s="136"/>
      <c r="P880" s="136"/>
      <c r="Q880" s="27"/>
      <c r="R880" s="136"/>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row>
    <row r="881" spans="1:44" ht="15.75" customHeight="1">
      <c r="A881" s="27"/>
      <c r="B881" s="27"/>
      <c r="C881" s="135"/>
      <c r="D881" s="27"/>
      <c r="E881" s="27"/>
      <c r="F881" s="135"/>
      <c r="G881" s="27"/>
      <c r="H881" s="136"/>
      <c r="I881" s="136"/>
      <c r="J881" s="136"/>
      <c r="K881" s="136"/>
      <c r="L881" s="136"/>
      <c r="M881" s="136"/>
      <c r="N881" s="136"/>
      <c r="O881" s="136"/>
      <c r="P881" s="136"/>
      <c r="Q881" s="27"/>
      <c r="R881" s="136"/>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row>
    <row r="882" spans="1:44" ht="15.75" customHeight="1">
      <c r="A882" s="27"/>
      <c r="B882" s="27"/>
      <c r="C882" s="135"/>
      <c r="D882" s="27"/>
      <c r="E882" s="27"/>
      <c r="F882" s="135"/>
      <c r="G882" s="27"/>
      <c r="H882" s="136"/>
      <c r="I882" s="136"/>
      <c r="J882" s="136"/>
      <c r="K882" s="136"/>
      <c r="L882" s="136"/>
      <c r="M882" s="136"/>
      <c r="N882" s="136"/>
      <c r="O882" s="136"/>
      <c r="P882" s="136"/>
      <c r="Q882" s="27"/>
      <c r="R882" s="136"/>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row>
    <row r="883" spans="1:44" ht="15.75" customHeight="1">
      <c r="A883" s="27"/>
      <c r="B883" s="27"/>
      <c r="C883" s="135"/>
      <c r="D883" s="27"/>
      <c r="E883" s="27"/>
      <c r="F883" s="135"/>
      <c r="G883" s="27"/>
      <c r="H883" s="136"/>
      <c r="I883" s="136"/>
      <c r="J883" s="136"/>
      <c r="K883" s="136"/>
      <c r="L883" s="136"/>
      <c r="M883" s="136"/>
      <c r="N883" s="136"/>
      <c r="O883" s="136"/>
      <c r="P883" s="136"/>
      <c r="Q883" s="27"/>
      <c r="R883" s="136"/>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row>
    <row r="884" spans="1:44" ht="15.75" customHeight="1">
      <c r="A884" s="27"/>
      <c r="B884" s="27"/>
      <c r="C884" s="135"/>
      <c r="D884" s="27"/>
      <c r="E884" s="27"/>
      <c r="F884" s="135"/>
      <c r="G884" s="27"/>
      <c r="H884" s="136"/>
      <c r="I884" s="136"/>
      <c r="J884" s="136"/>
      <c r="K884" s="136"/>
      <c r="L884" s="136"/>
      <c r="M884" s="136"/>
      <c r="N884" s="136"/>
      <c r="O884" s="136"/>
      <c r="P884" s="136"/>
      <c r="Q884" s="27"/>
      <c r="R884" s="136"/>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row>
    <row r="885" spans="1:44" ht="15.75" customHeight="1">
      <c r="A885" s="27"/>
      <c r="B885" s="27"/>
      <c r="C885" s="135"/>
      <c r="D885" s="27"/>
      <c r="E885" s="27"/>
      <c r="F885" s="135"/>
      <c r="G885" s="27"/>
      <c r="H885" s="136"/>
      <c r="I885" s="136"/>
      <c r="J885" s="136"/>
      <c r="K885" s="136"/>
      <c r="L885" s="136"/>
      <c r="M885" s="136"/>
      <c r="N885" s="136"/>
      <c r="O885" s="136"/>
      <c r="P885" s="136"/>
      <c r="Q885" s="27"/>
      <c r="R885" s="136"/>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row>
    <row r="886" spans="1:44" ht="15.75" customHeight="1">
      <c r="A886" s="27"/>
      <c r="B886" s="27"/>
      <c r="C886" s="135"/>
      <c r="D886" s="27"/>
      <c r="E886" s="27"/>
      <c r="F886" s="135"/>
      <c r="G886" s="27"/>
      <c r="H886" s="136"/>
      <c r="I886" s="136"/>
      <c r="J886" s="136"/>
      <c r="K886" s="136"/>
      <c r="L886" s="136"/>
      <c r="M886" s="136"/>
      <c r="N886" s="136"/>
      <c r="O886" s="136"/>
      <c r="P886" s="136"/>
      <c r="Q886" s="27"/>
      <c r="R886" s="136"/>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row>
    <row r="887" spans="1:44" ht="15.75" customHeight="1">
      <c r="A887" s="27"/>
      <c r="B887" s="27"/>
      <c r="C887" s="135"/>
      <c r="D887" s="27"/>
      <c r="E887" s="27"/>
      <c r="F887" s="135"/>
      <c r="G887" s="27"/>
      <c r="H887" s="136"/>
      <c r="I887" s="136"/>
      <c r="J887" s="136"/>
      <c r="K887" s="136"/>
      <c r="L887" s="136"/>
      <c r="M887" s="136"/>
      <c r="N887" s="136"/>
      <c r="O887" s="136"/>
      <c r="P887" s="136"/>
      <c r="Q887" s="27"/>
      <c r="R887" s="136"/>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row>
    <row r="888" spans="1:44" ht="15.75" customHeight="1">
      <c r="A888" s="27"/>
      <c r="B888" s="27"/>
      <c r="C888" s="135"/>
      <c r="D888" s="27"/>
      <c r="E888" s="27"/>
      <c r="F888" s="135"/>
      <c r="G888" s="27"/>
      <c r="H888" s="136"/>
      <c r="I888" s="136"/>
      <c r="J888" s="136"/>
      <c r="K888" s="136"/>
      <c r="L888" s="136"/>
      <c r="M888" s="136"/>
      <c r="N888" s="136"/>
      <c r="O888" s="136"/>
      <c r="P888" s="136"/>
      <c r="Q888" s="27"/>
      <c r="R888" s="136"/>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row>
    <row r="889" spans="1:44" ht="15.75" customHeight="1">
      <c r="A889" s="27"/>
      <c r="B889" s="27"/>
      <c r="C889" s="135"/>
      <c r="D889" s="27"/>
      <c r="E889" s="27"/>
      <c r="F889" s="135"/>
      <c r="G889" s="27"/>
      <c r="H889" s="136"/>
      <c r="I889" s="136"/>
      <c r="J889" s="136"/>
      <c r="K889" s="136"/>
      <c r="L889" s="136"/>
      <c r="M889" s="136"/>
      <c r="N889" s="136"/>
      <c r="O889" s="136"/>
      <c r="P889" s="136"/>
      <c r="Q889" s="27"/>
      <c r="R889" s="136"/>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row>
    <row r="890" spans="1:44" ht="15.75" customHeight="1">
      <c r="A890" s="27"/>
      <c r="B890" s="27"/>
      <c r="C890" s="135"/>
      <c r="D890" s="27"/>
      <c r="E890" s="27"/>
      <c r="F890" s="135"/>
      <c r="G890" s="27"/>
      <c r="H890" s="136"/>
      <c r="I890" s="136"/>
      <c r="J890" s="136"/>
      <c r="K890" s="136"/>
      <c r="L890" s="136"/>
      <c r="M890" s="136"/>
      <c r="N890" s="136"/>
      <c r="O890" s="136"/>
      <c r="P890" s="136"/>
      <c r="Q890" s="27"/>
      <c r="R890" s="136"/>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row>
    <row r="891" spans="1:44" ht="15.75" customHeight="1">
      <c r="A891" s="27"/>
      <c r="B891" s="27"/>
      <c r="C891" s="135"/>
      <c r="D891" s="27"/>
      <c r="E891" s="27"/>
      <c r="F891" s="135"/>
      <c r="G891" s="27"/>
      <c r="H891" s="136"/>
      <c r="I891" s="136"/>
      <c r="J891" s="136"/>
      <c r="K891" s="136"/>
      <c r="L891" s="136"/>
      <c r="M891" s="136"/>
      <c r="N891" s="136"/>
      <c r="O891" s="136"/>
      <c r="P891" s="136"/>
      <c r="Q891" s="27"/>
      <c r="R891" s="136"/>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row>
    <row r="892" spans="1:44" ht="15.75" customHeight="1">
      <c r="A892" s="27"/>
      <c r="B892" s="27"/>
      <c r="C892" s="135"/>
      <c r="D892" s="27"/>
      <c r="E892" s="27"/>
      <c r="F892" s="135"/>
      <c r="G892" s="27"/>
      <c r="H892" s="136"/>
      <c r="I892" s="136"/>
      <c r="J892" s="136"/>
      <c r="K892" s="136"/>
      <c r="L892" s="136"/>
      <c r="M892" s="136"/>
      <c r="N892" s="136"/>
      <c r="O892" s="136"/>
      <c r="P892" s="136"/>
      <c r="Q892" s="27"/>
      <c r="R892" s="136"/>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row>
    <row r="893" spans="1:44" ht="15.75" customHeight="1">
      <c r="A893" s="27"/>
      <c r="B893" s="27"/>
      <c r="C893" s="135"/>
      <c r="D893" s="27"/>
      <c r="E893" s="27"/>
      <c r="F893" s="135"/>
      <c r="G893" s="27"/>
      <c r="H893" s="136"/>
      <c r="I893" s="136"/>
      <c r="J893" s="136"/>
      <c r="K893" s="136"/>
      <c r="L893" s="136"/>
      <c r="M893" s="136"/>
      <c r="N893" s="136"/>
      <c r="O893" s="136"/>
      <c r="P893" s="136"/>
      <c r="Q893" s="27"/>
      <c r="R893" s="136"/>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row>
    <row r="894" spans="1:44" ht="15.75" customHeight="1">
      <c r="A894" s="27"/>
      <c r="B894" s="27"/>
      <c r="C894" s="135"/>
      <c r="D894" s="27"/>
      <c r="E894" s="27"/>
      <c r="F894" s="135"/>
      <c r="G894" s="27"/>
      <c r="H894" s="136"/>
      <c r="I894" s="136"/>
      <c r="J894" s="136"/>
      <c r="K894" s="136"/>
      <c r="L894" s="136"/>
      <c r="M894" s="136"/>
      <c r="N894" s="136"/>
      <c r="O894" s="136"/>
      <c r="P894" s="136"/>
      <c r="Q894" s="27"/>
      <c r="R894" s="136"/>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row>
    <row r="895" spans="1:44" ht="15.75" customHeight="1">
      <c r="A895" s="27"/>
      <c r="B895" s="27"/>
      <c r="C895" s="135"/>
      <c r="D895" s="27"/>
      <c r="E895" s="27"/>
      <c r="F895" s="135"/>
      <c r="G895" s="27"/>
      <c r="H895" s="136"/>
      <c r="I895" s="136"/>
      <c r="J895" s="136"/>
      <c r="K895" s="136"/>
      <c r="L895" s="136"/>
      <c r="M895" s="136"/>
      <c r="N895" s="136"/>
      <c r="O895" s="136"/>
      <c r="P895" s="136"/>
      <c r="Q895" s="27"/>
      <c r="R895" s="136"/>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row>
    <row r="896" spans="1:44" ht="15.75" customHeight="1">
      <c r="A896" s="27"/>
      <c r="B896" s="27"/>
      <c r="C896" s="135"/>
      <c r="D896" s="27"/>
      <c r="E896" s="27"/>
      <c r="F896" s="135"/>
      <c r="G896" s="27"/>
      <c r="H896" s="136"/>
      <c r="I896" s="136"/>
      <c r="J896" s="136"/>
      <c r="K896" s="136"/>
      <c r="L896" s="136"/>
      <c r="M896" s="136"/>
      <c r="N896" s="136"/>
      <c r="O896" s="136"/>
      <c r="P896" s="136"/>
      <c r="Q896" s="27"/>
      <c r="R896" s="136"/>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row>
    <row r="897" spans="1:44" ht="15.75" customHeight="1">
      <c r="A897" s="27"/>
      <c r="B897" s="27"/>
      <c r="C897" s="135"/>
      <c r="D897" s="27"/>
      <c r="E897" s="27"/>
      <c r="F897" s="135"/>
      <c r="G897" s="27"/>
      <c r="H897" s="136"/>
      <c r="I897" s="136"/>
      <c r="J897" s="136"/>
      <c r="K897" s="136"/>
      <c r="L897" s="136"/>
      <c r="M897" s="136"/>
      <c r="N897" s="136"/>
      <c r="O897" s="136"/>
      <c r="P897" s="136"/>
      <c r="Q897" s="27"/>
      <c r="R897" s="136"/>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row>
    <row r="898" spans="1:44" ht="15.75" customHeight="1">
      <c r="A898" s="27"/>
      <c r="B898" s="27"/>
      <c r="C898" s="135"/>
      <c r="D898" s="27"/>
      <c r="E898" s="27"/>
      <c r="F898" s="135"/>
      <c r="G898" s="27"/>
      <c r="H898" s="136"/>
      <c r="I898" s="136"/>
      <c r="J898" s="136"/>
      <c r="K898" s="136"/>
      <c r="L898" s="136"/>
      <c r="M898" s="136"/>
      <c r="N898" s="136"/>
      <c r="O898" s="136"/>
      <c r="P898" s="136"/>
      <c r="Q898" s="27"/>
      <c r="R898" s="136"/>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row>
    <row r="899" spans="1:44" ht="15.75" customHeight="1">
      <c r="A899" s="27"/>
      <c r="B899" s="27"/>
      <c r="C899" s="135"/>
      <c r="D899" s="27"/>
      <c r="E899" s="27"/>
      <c r="F899" s="135"/>
      <c r="G899" s="27"/>
      <c r="H899" s="136"/>
      <c r="I899" s="136"/>
      <c r="J899" s="136"/>
      <c r="K899" s="136"/>
      <c r="L899" s="136"/>
      <c r="M899" s="136"/>
      <c r="N899" s="136"/>
      <c r="O899" s="136"/>
      <c r="P899" s="136"/>
      <c r="Q899" s="27"/>
      <c r="R899" s="136"/>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row>
    <row r="900" spans="1:44" ht="15.75" customHeight="1">
      <c r="A900" s="27"/>
      <c r="B900" s="27"/>
      <c r="C900" s="135"/>
      <c r="D900" s="27"/>
      <c r="E900" s="27"/>
      <c r="F900" s="135"/>
      <c r="G900" s="27"/>
      <c r="H900" s="136"/>
      <c r="I900" s="136"/>
      <c r="J900" s="136"/>
      <c r="K900" s="136"/>
      <c r="L900" s="136"/>
      <c r="M900" s="136"/>
      <c r="N900" s="136"/>
      <c r="O900" s="136"/>
      <c r="P900" s="136"/>
      <c r="Q900" s="27"/>
      <c r="R900" s="136"/>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row>
    <row r="901" spans="1:44" ht="15.75" customHeight="1">
      <c r="A901" s="27"/>
      <c r="B901" s="27"/>
      <c r="C901" s="135"/>
      <c r="D901" s="27"/>
      <c r="E901" s="27"/>
      <c r="F901" s="135"/>
      <c r="G901" s="27"/>
      <c r="H901" s="136"/>
      <c r="I901" s="136"/>
      <c r="J901" s="136"/>
      <c r="K901" s="136"/>
      <c r="L901" s="136"/>
      <c r="M901" s="136"/>
      <c r="N901" s="136"/>
      <c r="O901" s="136"/>
      <c r="P901" s="136"/>
      <c r="Q901" s="27"/>
      <c r="R901" s="136"/>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row>
    <row r="902" spans="1:44" ht="15.75" customHeight="1">
      <c r="A902" s="27"/>
      <c r="B902" s="27"/>
      <c r="C902" s="135"/>
      <c r="D902" s="27"/>
      <c r="E902" s="27"/>
      <c r="F902" s="135"/>
      <c r="G902" s="27"/>
      <c r="H902" s="136"/>
      <c r="I902" s="136"/>
      <c r="J902" s="136"/>
      <c r="K902" s="136"/>
      <c r="L902" s="136"/>
      <c r="M902" s="136"/>
      <c r="N902" s="136"/>
      <c r="O902" s="136"/>
      <c r="P902" s="136"/>
      <c r="Q902" s="27"/>
      <c r="R902" s="136"/>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row>
    <row r="903" spans="1:44" ht="15.75" customHeight="1">
      <c r="A903" s="27"/>
      <c r="B903" s="27"/>
      <c r="C903" s="135"/>
      <c r="D903" s="27"/>
      <c r="E903" s="27"/>
      <c r="F903" s="135"/>
      <c r="G903" s="27"/>
      <c r="H903" s="136"/>
      <c r="I903" s="136"/>
      <c r="J903" s="136"/>
      <c r="K903" s="136"/>
      <c r="L903" s="136"/>
      <c r="M903" s="136"/>
      <c r="N903" s="136"/>
      <c r="O903" s="136"/>
      <c r="P903" s="136"/>
      <c r="Q903" s="27"/>
      <c r="R903" s="136"/>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row>
    <row r="904" spans="1:44" ht="15.75" customHeight="1">
      <c r="A904" s="27"/>
      <c r="B904" s="27"/>
      <c r="C904" s="135"/>
      <c r="D904" s="27"/>
      <c r="E904" s="27"/>
      <c r="F904" s="135"/>
      <c r="G904" s="27"/>
      <c r="H904" s="136"/>
      <c r="I904" s="136"/>
      <c r="J904" s="136"/>
      <c r="K904" s="136"/>
      <c r="L904" s="136"/>
      <c r="M904" s="136"/>
      <c r="N904" s="136"/>
      <c r="O904" s="136"/>
      <c r="P904" s="136"/>
      <c r="Q904" s="27"/>
      <c r="R904" s="136"/>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row>
    <row r="905" spans="1:44" ht="15.75" customHeight="1">
      <c r="A905" s="27"/>
      <c r="B905" s="27"/>
      <c r="C905" s="135"/>
      <c r="D905" s="27"/>
      <c r="E905" s="27"/>
      <c r="F905" s="135"/>
      <c r="G905" s="27"/>
      <c r="H905" s="136"/>
      <c r="I905" s="136"/>
      <c r="J905" s="136"/>
      <c r="K905" s="136"/>
      <c r="L905" s="136"/>
      <c r="M905" s="136"/>
      <c r="N905" s="136"/>
      <c r="O905" s="136"/>
      <c r="P905" s="136"/>
      <c r="Q905" s="27"/>
      <c r="R905" s="136"/>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row>
    <row r="906" spans="1:44" ht="15.75" customHeight="1">
      <c r="A906" s="27"/>
      <c r="B906" s="27"/>
      <c r="C906" s="135"/>
      <c r="D906" s="27"/>
      <c r="E906" s="27"/>
      <c r="F906" s="135"/>
      <c r="G906" s="27"/>
      <c r="H906" s="136"/>
      <c r="I906" s="136"/>
      <c r="J906" s="136"/>
      <c r="K906" s="136"/>
      <c r="L906" s="136"/>
      <c r="M906" s="136"/>
      <c r="N906" s="136"/>
      <c r="O906" s="136"/>
      <c r="P906" s="136"/>
      <c r="Q906" s="27"/>
      <c r="R906" s="136"/>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row>
    <row r="907" spans="1:44" ht="15.75" customHeight="1">
      <c r="A907" s="27"/>
      <c r="B907" s="27"/>
      <c r="C907" s="135"/>
      <c r="D907" s="27"/>
      <c r="E907" s="27"/>
      <c r="F907" s="135"/>
      <c r="G907" s="27"/>
      <c r="H907" s="136"/>
      <c r="I907" s="136"/>
      <c r="J907" s="136"/>
      <c r="K907" s="136"/>
      <c r="L907" s="136"/>
      <c r="M907" s="136"/>
      <c r="N907" s="136"/>
      <c r="O907" s="136"/>
      <c r="P907" s="136"/>
      <c r="Q907" s="27"/>
      <c r="R907" s="136"/>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row>
    <row r="908" spans="1:44" ht="15.75" customHeight="1">
      <c r="A908" s="27"/>
      <c r="B908" s="27"/>
      <c r="C908" s="135"/>
      <c r="D908" s="27"/>
      <c r="E908" s="27"/>
      <c r="F908" s="135"/>
      <c r="G908" s="27"/>
      <c r="H908" s="136"/>
      <c r="I908" s="136"/>
      <c r="J908" s="136"/>
      <c r="K908" s="136"/>
      <c r="L908" s="136"/>
      <c r="M908" s="136"/>
      <c r="N908" s="136"/>
      <c r="O908" s="136"/>
      <c r="P908" s="136"/>
      <c r="Q908" s="27"/>
      <c r="R908" s="136"/>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row>
    <row r="909" spans="1:44" ht="15.75" customHeight="1">
      <c r="A909" s="27"/>
      <c r="B909" s="27"/>
      <c r="C909" s="135"/>
      <c r="D909" s="27"/>
      <c r="E909" s="27"/>
      <c r="F909" s="135"/>
      <c r="G909" s="27"/>
      <c r="H909" s="136"/>
      <c r="I909" s="136"/>
      <c r="J909" s="136"/>
      <c r="K909" s="136"/>
      <c r="L909" s="136"/>
      <c r="M909" s="136"/>
      <c r="N909" s="136"/>
      <c r="O909" s="136"/>
      <c r="P909" s="136"/>
      <c r="Q909" s="27"/>
      <c r="R909" s="136"/>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row>
    <row r="910" spans="1:44" ht="15.75" customHeight="1">
      <c r="A910" s="27"/>
      <c r="B910" s="27"/>
      <c r="C910" s="135"/>
      <c r="D910" s="27"/>
      <c r="E910" s="27"/>
      <c r="F910" s="135"/>
      <c r="G910" s="27"/>
      <c r="H910" s="136"/>
      <c r="I910" s="136"/>
      <c r="J910" s="136"/>
      <c r="K910" s="136"/>
      <c r="L910" s="136"/>
      <c r="M910" s="136"/>
      <c r="N910" s="136"/>
      <c r="O910" s="136"/>
      <c r="P910" s="136"/>
      <c r="Q910" s="27"/>
      <c r="R910" s="136"/>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row>
    <row r="911" spans="1:44" ht="15.75" customHeight="1">
      <c r="A911" s="27"/>
      <c r="B911" s="27"/>
      <c r="C911" s="135"/>
      <c r="D911" s="27"/>
      <c r="E911" s="27"/>
      <c r="F911" s="135"/>
      <c r="G911" s="27"/>
      <c r="H911" s="136"/>
      <c r="I911" s="136"/>
      <c r="J911" s="136"/>
      <c r="K911" s="136"/>
      <c r="L911" s="136"/>
      <c r="M911" s="136"/>
      <c r="N911" s="136"/>
      <c r="O911" s="136"/>
      <c r="P911" s="136"/>
      <c r="Q911" s="27"/>
      <c r="R911" s="136"/>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row>
    <row r="912" spans="1:44" ht="15.75" customHeight="1">
      <c r="A912" s="27"/>
      <c r="B912" s="27"/>
      <c r="C912" s="135"/>
      <c r="D912" s="27"/>
      <c r="E912" s="27"/>
      <c r="F912" s="135"/>
      <c r="G912" s="27"/>
      <c r="H912" s="136"/>
      <c r="I912" s="136"/>
      <c r="J912" s="136"/>
      <c r="K912" s="136"/>
      <c r="L912" s="136"/>
      <c r="M912" s="136"/>
      <c r="N912" s="136"/>
      <c r="O912" s="136"/>
      <c r="P912" s="136"/>
      <c r="Q912" s="27"/>
      <c r="R912" s="136"/>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row>
    <row r="913" spans="1:44" ht="15.75" customHeight="1">
      <c r="A913" s="27"/>
      <c r="B913" s="27"/>
      <c r="C913" s="135"/>
      <c r="D913" s="27"/>
      <c r="E913" s="27"/>
      <c r="F913" s="135"/>
      <c r="G913" s="27"/>
      <c r="H913" s="136"/>
      <c r="I913" s="136"/>
      <c r="J913" s="136"/>
      <c r="K913" s="136"/>
      <c r="L913" s="136"/>
      <c r="M913" s="136"/>
      <c r="N913" s="136"/>
      <c r="O913" s="136"/>
      <c r="P913" s="136"/>
      <c r="Q913" s="27"/>
      <c r="R913" s="136"/>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row>
    <row r="914" spans="1:44" ht="15.75" customHeight="1">
      <c r="A914" s="27"/>
      <c r="B914" s="27"/>
      <c r="C914" s="135"/>
      <c r="D914" s="27"/>
      <c r="E914" s="27"/>
      <c r="F914" s="135"/>
      <c r="G914" s="27"/>
      <c r="H914" s="136"/>
      <c r="I914" s="136"/>
      <c r="J914" s="136"/>
      <c r="K914" s="136"/>
      <c r="L914" s="136"/>
      <c r="M914" s="136"/>
      <c r="N914" s="136"/>
      <c r="O914" s="136"/>
      <c r="P914" s="136"/>
      <c r="Q914" s="27"/>
      <c r="R914" s="136"/>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row>
    <row r="915" spans="1:44" ht="15.75" customHeight="1">
      <c r="A915" s="27"/>
      <c r="B915" s="27"/>
      <c r="C915" s="135"/>
      <c r="D915" s="27"/>
      <c r="E915" s="27"/>
      <c r="F915" s="135"/>
      <c r="G915" s="27"/>
      <c r="H915" s="136"/>
      <c r="I915" s="136"/>
      <c r="J915" s="136"/>
      <c r="K915" s="136"/>
      <c r="L915" s="136"/>
      <c r="M915" s="136"/>
      <c r="N915" s="136"/>
      <c r="O915" s="136"/>
      <c r="P915" s="136"/>
      <c r="Q915" s="27"/>
      <c r="R915" s="136"/>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row>
    <row r="916" spans="1:44" ht="15.75" customHeight="1">
      <c r="A916" s="27"/>
      <c r="B916" s="27"/>
      <c r="C916" s="135"/>
      <c r="D916" s="27"/>
      <c r="E916" s="27"/>
      <c r="F916" s="135"/>
      <c r="G916" s="27"/>
      <c r="H916" s="136"/>
      <c r="I916" s="136"/>
      <c r="J916" s="136"/>
      <c r="K916" s="136"/>
      <c r="L916" s="136"/>
      <c r="M916" s="136"/>
      <c r="N916" s="136"/>
      <c r="O916" s="136"/>
      <c r="P916" s="136"/>
      <c r="Q916" s="27"/>
      <c r="R916" s="136"/>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row>
    <row r="917" spans="1:44" ht="15.75" customHeight="1">
      <c r="A917" s="27"/>
      <c r="B917" s="27"/>
      <c r="C917" s="135"/>
      <c r="D917" s="27"/>
      <c r="E917" s="27"/>
      <c r="F917" s="135"/>
      <c r="G917" s="27"/>
      <c r="H917" s="136"/>
      <c r="I917" s="136"/>
      <c r="J917" s="136"/>
      <c r="K917" s="136"/>
      <c r="L917" s="136"/>
      <c r="M917" s="136"/>
      <c r="N917" s="136"/>
      <c r="O917" s="136"/>
      <c r="P917" s="136"/>
      <c r="Q917" s="27"/>
      <c r="R917" s="136"/>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row>
    <row r="918" spans="1:44" ht="15.75" customHeight="1">
      <c r="A918" s="27"/>
      <c r="B918" s="27"/>
      <c r="C918" s="135"/>
      <c r="D918" s="27"/>
      <c r="E918" s="27"/>
      <c r="F918" s="135"/>
      <c r="G918" s="27"/>
      <c r="H918" s="136"/>
      <c r="I918" s="136"/>
      <c r="J918" s="136"/>
      <c r="K918" s="136"/>
      <c r="L918" s="136"/>
      <c r="M918" s="136"/>
      <c r="N918" s="136"/>
      <c r="O918" s="136"/>
      <c r="P918" s="136"/>
      <c r="Q918" s="27"/>
      <c r="R918" s="136"/>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row>
    <row r="919" spans="1:44" ht="15.75" customHeight="1">
      <c r="A919" s="27"/>
      <c r="B919" s="27"/>
      <c r="C919" s="135"/>
      <c r="D919" s="27"/>
      <c r="E919" s="27"/>
      <c r="F919" s="135"/>
      <c r="G919" s="27"/>
      <c r="H919" s="136"/>
      <c r="I919" s="136"/>
      <c r="J919" s="136"/>
      <c r="K919" s="136"/>
      <c r="L919" s="136"/>
      <c r="M919" s="136"/>
      <c r="N919" s="136"/>
      <c r="O919" s="136"/>
      <c r="P919" s="136"/>
      <c r="Q919" s="27"/>
      <c r="R919" s="136"/>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row>
    <row r="920" spans="1:44" ht="15.75" customHeight="1">
      <c r="A920" s="27"/>
      <c r="B920" s="27"/>
      <c r="C920" s="135"/>
      <c r="D920" s="27"/>
      <c r="E920" s="27"/>
      <c r="F920" s="135"/>
      <c r="G920" s="27"/>
      <c r="H920" s="136"/>
      <c r="I920" s="136"/>
      <c r="J920" s="136"/>
      <c r="K920" s="136"/>
      <c r="L920" s="136"/>
      <c r="M920" s="136"/>
      <c r="N920" s="136"/>
      <c r="O920" s="136"/>
      <c r="P920" s="136"/>
      <c r="Q920" s="27"/>
      <c r="R920" s="136"/>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row>
    <row r="921" spans="1:44" ht="15.75" customHeight="1">
      <c r="A921" s="27"/>
      <c r="B921" s="27"/>
      <c r="C921" s="135"/>
      <c r="D921" s="27"/>
      <c r="E921" s="27"/>
      <c r="F921" s="135"/>
      <c r="G921" s="27"/>
      <c r="H921" s="136"/>
      <c r="I921" s="136"/>
      <c r="J921" s="136"/>
      <c r="K921" s="136"/>
      <c r="L921" s="136"/>
      <c r="M921" s="136"/>
      <c r="N921" s="136"/>
      <c r="O921" s="136"/>
      <c r="P921" s="136"/>
      <c r="Q921" s="27"/>
      <c r="R921" s="136"/>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row>
    <row r="922" spans="1:44" ht="15.75" customHeight="1">
      <c r="A922" s="27"/>
      <c r="B922" s="27"/>
      <c r="C922" s="135"/>
      <c r="D922" s="27"/>
      <c r="E922" s="27"/>
      <c r="F922" s="135"/>
      <c r="G922" s="27"/>
      <c r="H922" s="136"/>
      <c r="I922" s="136"/>
      <c r="J922" s="136"/>
      <c r="K922" s="136"/>
      <c r="L922" s="136"/>
      <c r="M922" s="136"/>
      <c r="N922" s="136"/>
      <c r="O922" s="136"/>
      <c r="P922" s="136"/>
      <c r="Q922" s="27"/>
      <c r="R922" s="136"/>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row>
    <row r="923" spans="1:44" ht="15.75" customHeight="1">
      <c r="A923" s="27"/>
      <c r="B923" s="27"/>
      <c r="C923" s="135"/>
      <c r="D923" s="27"/>
      <c r="E923" s="27"/>
      <c r="F923" s="135"/>
      <c r="G923" s="27"/>
      <c r="H923" s="136"/>
      <c r="I923" s="136"/>
      <c r="J923" s="136"/>
      <c r="K923" s="136"/>
      <c r="L923" s="136"/>
      <c r="M923" s="136"/>
      <c r="N923" s="136"/>
      <c r="O923" s="136"/>
      <c r="P923" s="136"/>
      <c r="Q923" s="27"/>
      <c r="R923" s="136"/>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row>
    <row r="924" spans="1:44" ht="15.75" customHeight="1">
      <c r="A924" s="27"/>
      <c r="B924" s="27"/>
      <c r="C924" s="135"/>
      <c r="D924" s="27"/>
      <c r="E924" s="27"/>
      <c r="F924" s="135"/>
      <c r="G924" s="27"/>
      <c r="H924" s="136"/>
      <c r="I924" s="136"/>
      <c r="J924" s="136"/>
      <c r="K924" s="136"/>
      <c r="L924" s="136"/>
      <c r="M924" s="136"/>
      <c r="N924" s="136"/>
      <c r="O924" s="136"/>
      <c r="P924" s="136"/>
      <c r="Q924" s="27"/>
      <c r="R924" s="136"/>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row>
    <row r="925" spans="1:44" ht="15.75" customHeight="1">
      <c r="A925" s="27"/>
      <c r="B925" s="27"/>
      <c r="C925" s="135"/>
      <c r="D925" s="27"/>
      <c r="E925" s="27"/>
      <c r="F925" s="135"/>
      <c r="G925" s="27"/>
      <c r="H925" s="136"/>
      <c r="I925" s="136"/>
      <c r="J925" s="136"/>
      <c r="K925" s="136"/>
      <c r="L925" s="136"/>
      <c r="M925" s="136"/>
      <c r="N925" s="136"/>
      <c r="O925" s="136"/>
      <c r="P925" s="136"/>
      <c r="Q925" s="27"/>
      <c r="R925" s="136"/>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row>
    <row r="926" spans="1:44" ht="15.75" customHeight="1">
      <c r="A926" s="27"/>
      <c r="B926" s="27"/>
      <c r="C926" s="135"/>
      <c r="D926" s="27"/>
      <c r="E926" s="27"/>
      <c r="F926" s="135"/>
      <c r="G926" s="27"/>
      <c r="H926" s="136"/>
      <c r="I926" s="136"/>
      <c r="J926" s="136"/>
      <c r="K926" s="136"/>
      <c r="L926" s="136"/>
      <c r="M926" s="136"/>
      <c r="N926" s="136"/>
      <c r="O926" s="136"/>
      <c r="P926" s="136"/>
      <c r="Q926" s="27"/>
      <c r="R926" s="136"/>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row>
    <row r="927" spans="1:44" ht="15.75" customHeight="1">
      <c r="A927" s="27"/>
      <c r="B927" s="27"/>
      <c r="C927" s="135"/>
      <c r="D927" s="27"/>
      <c r="E927" s="27"/>
      <c r="F927" s="135"/>
      <c r="G927" s="27"/>
      <c r="H927" s="136"/>
      <c r="I927" s="136"/>
      <c r="J927" s="136"/>
      <c r="K927" s="136"/>
      <c r="L927" s="136"/>
      <c r="M927" s="136"/>
      <c r="N927" s="136"/>
      <c r="O927" s="136"/>
      <c r="P927" s="136"/>
      <c r="Q927" s="27"/>
      <c r="R927" s="136"/>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row>
    <row r="928" spans="1:44" ht="15.75" customHeight="1">
      <c r="A928" s="27"/>
      <c r="B928" s="27"/>
      <c r="C928" s="135"/>
      <c r="D928" s="27"/>
      <c r="E928" s="27"/>
      <c r="F928" s="135"/>
      <c r="G928" s="27"/>
      <c r="H928" s="136"/>
      <c r="I928" s="136"/>
      <c r="J928" s="136"/>
      <c r="K928" s="136"/>
      <c r="L928" s="136"/>
      <c r="M928" s="136"/>
      <c r="N928" s="136"/>
      <c r="O928" s="136"/>
      <c r="P928" s="136"/>
      <c r="Q928" s="27"/>
      <c r="R928" s="136"/>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row>
    <row r="929" spans="1:44" ht="15.75" customHeight="1">
      <c r="A929" s="27"/>
      <c r="B929" s="27"/>
      <c r="C929" s="135"/>
      <c r="D929" s="27"/>
      <c r="E929" s="27"/>
      <c r="F929" s="135"/>
      <c r="G929" s="27"/>
      <c r="H929" s="136"/>
      <c r="I929" s="136"/>
      <c r="J929" s="136"/>
      <c r="K929" s="136"/>
      <c r="L929" s="136"/>
      <c r="M929" s="136"/>
      <c r="N929" s="136"/>
      <c r="O929" s="136"/>
      <c r="P929" s="136"/>
      <c r="Q929" s="27"/>
      <c r="R929" s="136"/>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row>
    <row r="930" spans="1:44" ht="15.75" customHeight="1">
      <c r="A930" s="27"/>
      <c r="B930" s="27"/>
      <c r="C930" s="135"/>
      <c r="D930" s="27"/>
      <c r="E930" s="27"/>
      <c r="F930" s="135"/>
      <c r="G930" s="27"/>
      <c r="H930" s="136"/>
      <c r="I930" s="136"/>
      <c r="J930" s="136"/>
      <c r="K930" s="136"/>
      <c r="L930" s="136"/>
      <c r="M930" s="136"/>
      <c r="N930" s="136"/>
      <c r="O930" s="136"/>
      <c r="P930" s="136"/>
      <c r="Q930" s="27"/>
      <c r="R930" s="136"/>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row>
    <row r="931" spans="1:44" ht="15.75" customHeight="1">
      <c r="A931" s="27"/>
      <c r="B931" s="27"/>
      <c r="C931" s="135"/>
      <c r="D931" s="27"/>
      <c r="E931" s="27"/>
      <c r="F931" s="135"/>
      <c r="G931" s="27"/>
      <c r="H931" s="136"/>
      <c r="I931" s="136"/>
      <c r="J931" s="136"/>
      <c r="K931" s="136"/>
      <c r="L931" s="136"/>
      <c r="M931" s="136"/>
      <c r="N931" s="136"/>
      <c r="O931" s="136"/>
      <c r="P931" s="136"/>
      <c r="Q931" s="27"/>
      <c r="R931" s="136"/>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row>
    <row r="932" spans="1:44" ht="15.75" customHeight="1">
      <c r="A932" s="27"/>
      <c r="B932" s="27"/>
      <c r="C932" s="135"/>
      <c r="D932" s="27"/>
      <c r="E932" s="27"/>
      <c r="F932" s="135"/>
      <c r="G932" s="27"/>
      <c r="H932" s="136"/>
      <c r="I932" s="136"/>
      <c r="J932" s="136"/>
      <c r="K932" s="136"/>
      <c r="L932" s="136"/>
      <c r="M932" s="136"/>
      <c r="N932" s="136"/>
      <c r="O932" s="136"/>
      <c r="P932" s="136"/>
      <c r="Q932" s="27"/>
      <c r="R932" s="136"/>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row>
    <row r="933" spans="1:44" ht="15.75" customHeight="1">
      <c r="A933" s="27"/>
      <c r="B933" s="27"/>
      <c r="C933" s="135"/>
      <c r="D933" s="27"/>
      <c r="E933" s="27"/>
      <c r="F933" s="135"/>
      <c r="G933" s="27"/>
      <c r="H933" s="136"/>
      <c r="I933" s="136"/>
      <c r="J933" s="136"/>
      <c r="K933" s="136"/>
      <c r="L933" s="136"/>
      <c r="M933" s="136"/>
      <c r="N933" s="136"/>
      <c r="O933" s="136"/>
      <c r="P933" s="136"/>
      <c r="Q933" s="27"/>
      <c r="R933" s="136"/>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row>
    <row r="934" spans="1:44" ht="15.75" customHeight="1">
      <c r="A934" s="27"/>
      <c r="B934" s="27"/>
      <c r="C934" s="135"/>
      <c r="D934" s="27"/>
      <c r="E934" s="27"/>
      <c r="F934" s="135"/>
      <c r="G934" s="27"/>
      <c r="H934" s="136"/>
      <c r="I934" s="136"/>
      <c r="J934" s="136"/>
      <c r="K934" s="136"/>
      <c r="L934" s="136"/>
      <c r="M934" s="136"/>
      <c r="N934" s="136"/>
      <c r="O934" s="136"/>
      <c r="P934" s="136"/>
      <c r="Q934" s="27"/>
      <c r="R934" s="136"/>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row>
    <row r="935" spans="1:44" ht="15.75" customHeight="1">
      <c r="A935" s="27"/>
      <c r="B935" s="27"/>
      <c r="C935" s="135"/>
      <c r="D935" s="27"/>
      <c r="E935" s="27"/>
      <c r="F935" s="135"/>
      <c r="G935" s="27"/>
      <c r="H935" s="136"/>
      <c r="I935" s="136"/>
      <c r="J935" s="136"/>
      <c r="K935" s="136"/>
      <c r="L935" s="136"/>
      <c r="M935" s="136"/>
      <c r="N935" s="136"/>
      <c r="O935" s="136"/>
      <c r="P935" s="136"/>
      <c r="Q935" s="27"/>
      <c r="R935" s="136"/>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row>
    <row r="936" spans="1:44" ht="15.75" customHeight="1">
      <c r="A936" s="27"/>
      <c r="B936" s="27"/>
      <c r="C936" s="135"/>
      <c r="D936" s="27"/>
      <c r="E936" s="27"/>
      <c r="F936" s="135"/>
      <c r="G936" s="27"/>
      <c r="H936" s="136"/>
      <c r="I936" s="136"/>
      <c r="J936" s="136"/>
      <c r="K936" s="136"/>
      <c r="L936" s="136"/>
      <c r="M936" s="136"/>
      <c r="N936" s="136"/>
      <c r="O936" s="136"/>
      <c r="P936" s="136"/>
      <c r="Q936" s="27"/>
      <c r="R936" s="136"/>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row>
    <row r="937" spans="1:44" ht="15.75" customHeight="1">
      <c r="A937" s="27"/>
      <c r="B937" s="27"/>
      <c r="C937" s="135"/>
      <c r="D937" s="27"/>
      <c r="E937" s="27"/>
      <c r="F937" s="135"/>
      <c r="G937" s="27"/>
      <c r="H937" s="136"/>
      <c r="I937" s="136"/>
      <c r="J937" s="136"/>
      <c r="K937" s="136"/>
      <c r="L937" s="136"/>
      <c r="M937" s="136"/>
      <c r="N937" s="136"/>
      <c r="O937" s="136"/>
      <c r="P937" s="136"/>
      <c r="Q937" s="27"/>
      <c r="R937" s="136"/>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row>
    <row r="938" spans="1:44" ht="15.75" customHeight="1">
      <c r="A938" s="27"/>
      <c r="B938" s="27"/>
      <c r="C938" s="135"/>
      <c r="D938" s="27"/>
      <c r="E938" s="27"/>
      <c r="F938" s="135"/>
      <c r="G938" s="27"/>
      <c r="H938" s="136"/>
      <c r="I938" s="136"/>
      <c r="J938" s="136"/>
      <c r="K938" s="136"/>
      <c r="L938" s="136"/>
      <c r="M938" s="136"/>
      <c r="N938" s="136"/>
      <c r="O938" s="136"/>
      <c r="P938" s="136"/>
      <c r="Q938" s="27"/>
      <c r="R938" s="136"/>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row>
    <row r="939" spans="1:44" ht="15.75" customHeight="1">
      <c r="A939" s="27"/>
      <c r="B939" s="27"/>
      <c r="C939" s="135"/>
      <c r="D939" s="27"/>
      <c r="E939" s="27"/>
      <c r="F939" s="135"/>
      <c r="G939" s="27"/>
      <c r="H939" s="136"/>
      <c r="I939" s="136"/>
      <c r="J939" s="136"/>
      <c r="K939" s="136"/>
      <c r="L939" s="136"/>
      <c r="M939" s="136"/>
      <c r="N939" s="136"/>
      <c r="O939" s="136"/>
      <c r="P939" s="136"/>
      <c r="Q939" s="27"/>
      <c r="R939" s="136"/>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row>
    <row r="940" spans="1:44" ht="15.75" customHeight="1">
      <c r="A940" s="27"/>
      <c r="B940" s="27"/>
      <c r="C940" s="135"/>
      <c r="D940" s="27"/>
      <c r="E940" s="27"/>
      <c r="F940" s="135"/>
      <c r="G940" s="27"/>
      <c r="H940" s="136"/>
      <c r="I940" s="136"/>
      <c r="J940" s="136"/>
      <c r="K940" s="136"/>
      <c r="L940" s="136"/>
      <c r="M940" s="136"/>
      <c r="N940" s="136"/>
      <c r="O940" s="136"/>
      <c r="P940" s="136"/>
      <c r="Q940" s="27"/>
      <c r="R940" s="136"/>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row>
    <row r="941" spans="1:44" ht="15.75" customHeight="1">
      <c r="A941" s="27"/>
      <c r="B941" s="27"/>
      <c r="C941" s="135"/>
      <c r="D941" s="27"/>
      <c r="E941" s="27"/>
      <c r="F941" s="135"/>
      <c r="G941" s="27"/>
      <c r="H941" s="136"/>
      <c r="I941" s="136"/>
      <c r="J941" s="136"/>
      <c r="K941" s="136"/>
      <c r="L941" s="136"/>
      <c r="M941" s="136"/>
      <c r="N941" s="136"/>
      <c r="O941" s="136"/>
      <c r="P941" s="136"/>
      <c r="Q941" s="27"/>
      <c r="R941" s="136"/>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row>
    <row r="942" spans="1:44" ht="15.75" customHeight="1">
      <c r="A942" s="27"/>
      <c r="B942" s="27"/>
      <c r="C942" s="135"/>
      <c r="D942" s="27"/>
      <c r="E942" s="27"/>
      <c r="F942" s="135"/>
      <c r="G942" s="27"/>
      <c r="H942" s="136"/>
      <c r="I942" s="136"/>
      <c r="J942" s="136"/>
      <c r="K942" s="136"/>
      <c r="L942" s="136"/>
      <c r="M942" s="136"/>
      <c r="N942" s="136"/>
      <c r="O942" s="136"/>
      <c r="P942" s="136"/>
      <c r="Q942" s="27"/>
      <c r="R942" s="136"/>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row>
    <row r="943" spans="1:44" ht="15.75" customHeight="1">
      <c r="A943" s="27"/>
      <c r="B943" s="27"/>
      <c r="C943" s="135"/>
      <c r="D943" s="27"/>
      <c r="E943" s="27"/>
      <c r="F943" s="135"/>
      <c r="G943" s="27"/>
      <c r="H943" s="136"/>
      <c r="I943" s="136"/>
      <c r="J943" s="136"/>
      <c r="K943" s="136"/>
      <c r="L943" s="136"/>
      <c r="M943" s="136"/>
      <c r="N943" s="136"/>
      <c r="O943" s="136"/>
      <c r="P943" s="136"/>
      <c r="Q943" s="27"/>
      <c r="R943" s="136"/>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row>
    <row r="944" spans="1:44" ht="15.75" customHeight="1">
      <c r="A944" s="27"/>
      <c r="B944" s="27"/>
      <c r="C944" s="135"/>
      <c r="D944" s="27"/>
      <c r="E944" s="27"/>
      <c r="F944" s="135"/>
      <c r="G944" s="27"/>
      <c r="H944" s="136"/>
      <c r="I944" s="136"/>
      <c r="J944" s="136"/>
      <c r="K944" s="136"/>
      <c r="L944" s="136"/>
      <c r="M944" s="136"/>
      <c r="N944" s="136"/>
      <c r="O944" s="136"/>
      <c r="P944" s="136"/>
      <c r="Q944" s="27"/>
      <c r="R944" s="136"/>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row>
    <row r="945" spans="1:44" ht="15.75" customHeight="1">
      <c r="A945" s="27"/>
      <c r="B945" s="27"/>
      <c r="C945" s="135"/>
      <c r="D945" s="27"/>
      <c r="E945" s="27"/>
      <c r="F945" s="135"/>
      <c r="G945" s="27"/>
      <c r="H945" s="136"/>
      <c r="I945" s="136"/>
      <c r="J945" s="136"/>
      <c r="K945" s="136"/>
      <c r="L945" s="136"/>
      <c r="M945" s="136"/>
      <c r="N945" s="136"/>
      <c r="O945" s="136"/>
      <c r="P945" s="136"/>
      <c r="Q945" s="27"/>
      <c r="R945" s="136"/>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row>
    <row r="946" spans="1:44" ht="15.75" customHeight="1">
      <c r="A946" s="27"/>
      <c r="B946" s="27"/>
      <c r="C946" s="135"/>
      <c r="D946" s="27"/>
      <c r="E946" s="27"/>
      <c r="F946" s="135"/>
      <c r="G946" s="27"/>
      <c r="H946" s="136"/>
      <c r="I946" s="136"/>
      <c r="J946" s="136"/>
      <c r="K946" s="136"/>
      <c r="L946" s="136"/>
      <c r="M946" s="136"/>
      <c r="N946" s="136"/>
      <c r="O946" s="136"/>
      <c r="P946" s="136"/>
      <c r="Q946" s="27"/>
      <c r="R946" s="136"/>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row>
    <row r="947" spans="1:44" ht="15.75" customHeight="1">
      <c r="A947" s="27"/>
      <c r="B947" s="27"/>
      <c r="C947" s="135"/>
      <c r="D947" s="27"/>
      <c r="E947" s="27"/>
      <c r="F947" s="135"/>
      <c r="G947" s="27"/>
      <c r="H947" s="136"/>
      <c r="I947" s="136"/>
      <c r="J947" s="136"/>
      <c r="K947" s="136"/>
      <c r="L947" s="136"/>
      <c r="M947" s="136"/>
      <c r="N947" s="136"/>
      <c r="O947" s="136"/>
      <c r="P947" s="136"/>
      <c r="Q947" s="27"/>
      <c r="R947" s="136"/>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row>
    <row r="948" spans="1:44" ht="15.75" customHeight="1">
      <c r="A948" s="27"/>
      <c r="B948" s="27"/>
      <c r="C948" s="135"/>
      <c r="D948" s="27"/>
      <c r="E948" s="27"/>
      <c r="F948" s="135"/>
      <c r="G948" s="27"/>
      <c r="H948" s="136"/>
      <c r="I948" s="136"/>
      <c r="J948" s="136"/>
      <c r="K948" s="136"/>
      <c r="L948" s="136"/>
      <c r="M948" s="136"/>
      <c r="N948" s="136"/>
      <c r="O948" s="136"/>
      <c r="P948" s="136"/>
      <c r="Q948" s="27"/>
      <c r="R948" s="136"/>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row>
    <row r="949" spans="1:44" ht="15.75" customHeight="1">
      <c r="A949" s="27"/>
      <c r="B949" s="27"/>
      <c r="C949" s="135"/>
      <c r="D949" s="27"/>
      <c r="E949" s="27"/>
      <c r="F949" s="135"/>
      <c r="G949" s="27"/>
      <c r="H949" s="136"/>
      <c r="I949" s="136"/>
      <c r="J949" s="136"/>
      <c r="K949" s="136"/>
      <c r="L949" s="136"/>
      <c r="M949" s="136"/>
      <c r="N949" s="136"/>
      <c r="O949" s="136"/>
      <c r="P949" s="136"/>
      <c r="Q949" s="27"/>
      <c r="R949" s="136"/>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row>
    <row r="950" spans="1:44" ht="15.75" customHeight="1">
      <c r="A950" s="27"/>
      <c r="B950" s="27"/>
      <c r="C950" s="135"/>
      <c r="D950" s="27"/>
      <c r="E950" s="27"/>
      <c r="F950" s="135"/>
      <c r="G950" s="27"/>
      <c r="H950" s="136"/>
      <c r="I950" s="136"/>
      <c r="J950" s="136"/>
      <c r="K950" s="136"/>
      <c r="L950" s="136"/>
      <c r="M950" s="136"/>
      <c r="N950" s="136"/>
      <c r="O950" s="136"/>
      <c r="P950" s="136"/>
      <c r="Q950" s="27"/>
      <c r="R950" s="136"/>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row>
    <row r="951" spans="1:44" ht="15.75" customHeight="1">
      <c r="A951" s="27"/>
      <c r="B951" s="27"/>
      <c r="C951" s="135"/>
      <c r="D951" s="27"/>
      <c r="E951" s="27"/>
      <c r="F951" s="135"/>
      <c r="G951" s="27"/>
      <c r="H951" s="136"/>
      <c r="I951" s="136"/>
      <c r="J951" s="136"/>
      <c r="K951" s="136"/>
      <c r="L951" s="136"/>
      <c r="M951" s="136"/>
      <c r="N951" s="136"/>
      <c r="O951" s="136"/>
      <c r="P951" s="136"/>
      <c r="Q951" s="27"/>
      <c r="R951" s="136"/>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row>
    <row r="952" spans="1:44" ht="15.75" customHeight="1">
      <c r="A952" s="27"/>
      <c r="B952" s="27"/>
      <c r="C952" s="135"/>
      <c r="D952" s="27"/>
      <c r="E952" s="27"/>
      <c r="F952" s="135"/>
      <c r="G952" s="27"/>
      <c r="H952" s="136"/>
      <c r="I952" s="136"/>
      <c r="J952" s="136"/>
      <c r="K952" s="136"/>
      <c r="L952" s="136"/>
      <c r="M952" s="136"/>
      <c r="N952" s="136"/>
      <c r="O952" s="136"/>
      <c r="P952" s="136"/>
      <c r="Q952" s="27"/>
      <c r="R952" s="136"/>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row>
    <row r="953" spans="1:44" ht="15.75" customHeight="1">
      <c r="A953" s="27"/>
      <c r="B953" s="27"/>
      <c r="C953" s="135"/>
      <c r="D953" s="27"/>
      <c r="E953" s="27"/>
      <c r="F953" s="135"/>
      <c r="G953" s="27"/>
      <c r="H953" s="136"/>
      <c r="I953" s="136"/>
      <c r="J953" s="136"/>
      <c r="K953" s="136"/>
      <c r="L953" s="136"/>
      <c r="M953" s="136"/>
      <c r="N953" s="136"/>
      <c r="O953" s="136"/>
      <c r="P953" s="136"/>
      <c r="Q953" s="27"/>
      <c r="R953" s="136"/>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row>
    <row r="954" spans="1:44" ht="15.75" customHeight="1">
      <c r="A954" s="27"/>
      <c r="B954" s="27"/>
      <c r="C954" s="135"/>
      <c r="D954" s="27"/>
      <c r="E954" s="27"/>
      <c r="F954" s="135"/>
      <c r="G954" s="27"/>
      <c r="H954" s="136"/>
      <c r="I954" s="136"/>
      <c r="J954" s="136"/>
      <c r="K954" s="136"/>
      <c r="L954" s="136"/>
      <c r="M954" s="136"/>
      <c r="N954" s="136"/>
      <c r="O954" s="136"/>
      <c r="P954" s="136"/>
      <c r="Q954" s="27"/>
      <c r="R954" s="136"/>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row>
    <row r="955" spans="1:44" ht="15.75" customHeight="1">
      <c r="A955" s="27"/>
      <c r="B955" s="27"/>
      <c r="C955" s="135"/>
      <c r="D955" s="27"/>
      <c r="E955" s="27"/>
      <c r="F955" s="135"/>
      <c r="G955" s="27"/>
      <c r="H955" s="136"/>
      <c r="I955" s="136"/>
      <c r="J955" s="136"/>
      <c r="K955" s="136"/>
      <c r="L955" s="136"/>
      <c r="M955" s="136"/>
      <c r="N955" s="136"/>
      <c r="O955" s="136"/>
      <c r="P955" s="136"/>
      <c r="Q955" s="27"/>
      <c r="R955" s="136"/>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row>
    <row r="956" spans="1:44" ht="15.75" customHeight="1">
      <c r="A956" s="27"/>
      <c r="B956" s="27"/>
      <c r="C956" s="135"/>
      <c r="D956" s="27"/>
      <c r="E956" s="27"/>
      <c r="F956" s="135"/>
      <c r="G956" s="27"/>
      <c r="H956" s="136"/>
      <c r="I956" s="136"/>
      <c r="J956" s="136"/>
      <c r="K956" s="136"/>
      <c r="L956" s="136"/>
      <c r="M956" s="136"/>
      <c r="N956" s="136"/>
      <c r="O956" s="136"/>
      <c r="P956" s="136"/>
      <c r="Q956" s="27"/>
      <c r="R956" s="136"/>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row>
    <row r="957" spans="1:44" ht="15.75" customHeight="1">
      <c r="A957" s="27"/>
      <c r="B957" s="27"/>
      <c r="C957" s="135"/>
      <c r="D957" s="27"/>
      <c r="E957" s="27"/>
      <c r="F957" s="135"/>
      <c r="G957" s="27"/>
      <c r="H957" s="136"/>
      <c r="I957" s="136"/>
      <c r="J957" s="136"/>
      <c r="K957" s="136"/>
      <c r="L957" s="136"/>
      <c r="M957" s="136"/>
      <c r="N957" s="136"/>
      <c r="O957" s="136"/>
      <c r="P957" s="136"/>
      <c r="Q957" s="27"/>
      <c r="R957" s="136"/>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row>
    <row r="958" spans="1:44" ht="15.75" customHeight="1">
      <c r="A958" s="27"/>
      <c r="B958" s="27"/>
      <c r="C958" s="135"/>
      <c r="D958" s="27"/>
      <c r="E958" s="27"/>
      <c r="F958" s="135"/>
      <c r="G958" s="27"/>
      <c r="H958" s="136"/>
      <c r="I958" s="136"/>
      <c r="J958" s="136"/>
      <c r="K958" s="136"/>
      <c r="L958" s="136"/>
      <c r="M958" s="136"/>
      <c r="N958" s="136"/>
      <c r="O958" s="136"/>
      <c r="P958" s="136"/>
      <c r="Q958" s="27"/>
      <c r="R958" s="136"/>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row>
    <row r="959" spans="1:44" ht="15.75" customHeight="1">
      <c r="A959" s="27"/>
      <c r="B959" s="27"/>
      <c r="C959" s="135"/>
      <c r="D959" s="27"/>
      <c r="E959" s="27"/>
      <c r="F959" s="135"/>
      <c r="G959" s="27"/>
      <c r="H959" s="136"/>
      <c r="I959" s="136"/>
      <c r="J959" s="136"/>
      <c r="K959" s="136"/>
      <c r="L959" s="136"/>
      <c r="M959" s="136"/>
      <c r="N959" s="136"/>
      <c r="O959" s="136"/>
      <c r="P959" s="136"/>
      <c r="Q959" s="27"/>
      <c r="R959" s="136"/>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row>
    <row r="960" spans="1:44" ht="15.75" customHeight="1">
      <c r="A960" s="27"/>
      <c r="B960" s="27"/>
      <c r="C960" s="135"/>
      <c r="D960" s="27"/>
      <c r="E960" s="27"/>
      <c r="F960" s="135"/>
      <c r="G960" s="27"/>
      <c r="H960" s="136"/>
      <c r="I960" s="136"/>
      <c r="J960" s="136"/>
      <c r="K960" s="136"/>
      <c r="L960" s="136"/>
      <c r="M960" s="136"/>
      <c r="N960" s="136"/>
      <c r="O960" s="136"/>
      <c r="P960" s="136"/>
      <c r="Q960" s="27"/>
      <c r="R960" s="136"/>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row>
    <row r="961" spans="1:44" ht="15.75" customHeight="1">
      <c r="A961" s="27"/>
      <c r="B961" s="27"/>
      <c r="C961" s="135"/>
      <c r="D961" s="27"/>
      <c r="E961" s="27"/>
      <c r="F961" s="135"/>
      <c r="G961" s="27"/>
      <c r="H961" s="136"/>
      <c r="I961" s="136"/>
      <c r="J961" s="136"/>
      <c r="K961" s="136"/>
      <c r="L961" s="136"/>
      <c r="M961" s="136"/>
      <c r="N961" s="136"/>
      <c r="O961" s="136"/>
      <c r="P961" s="136"/>
      <c r="Q961" s="27"/>
      <c r="R961" s="136"/>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row>
    <row r="962" spans="1:44" ht="15.75" customHeight="1">
      <c r="A962" s="27"/>
      <c r="B962" s="27"/>
      <c r="C962" s="135"/>
      <c r="D962" s="27"/>
      <c r="E962" s="27"/>
      <c r="F962" s="135"/>
      <c r="G962" s="27"/>
      <c r="H962" s="136"/>
      <c r="I962" s="136"/>
      <c r="J962" s="136"/>
      <c r="K962" s="136"/>
      <c r="L962" s="136"/>
      <c r="M962" s="136"/>
      <c r="N962" s="136"/>
      <c r="O962" s="136"/>
      <c r="P962" s="136"/>
      <c r="Q962" s="27"/>
      <c r="R962" s="136"/>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row>
    <row r="963" spans="1:44" ht="15.75" customHeight="1">
      <c r="A963" s="27"/>
      <c r="B963" s="27"/>
      <c r="C963" s="135"/>
      <c r="D963" s="27"/>
      <c r="E963" s="27"/>
      <c r="F963" s="135"/>
      <c r="G963" s="27"/>
      <c r="H963" s="136"/>
      <c r="I963" s="136"/>
      <c r="J963" s="136"/>
      <c r="K963" s="136"/>
      <c r="L963" s="136"/>
      <c r="M963" s="136"/>
      <c r="N963" s="136"/>
      <c r="O963" s="136"/>
      <c r="P963" s="136"/>
      <c r="Q963" s="27"/>
      <c r="R963" s="136"/>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row>
    <row r="964" spans="1:44" ht="15.75" customHeight="1">
      <c r="A964" s="27"/>
      <c r="B964" s="27"/>
      <c r="C964" s="135"/>
      <c r="D964" s="27"/>
      <c r="E964" s="27"/>
      <c r="F964" s="135"/>
      <c r="G964" s="27"/>
      <c r="H964" s="136"/>
      <c r="I964" s="136"/>
      <c r="J964" s="136"/>
      <c r="K964" s="136"/>
      <c r="L964" s="136"/>
      <c r="M964" s="136"/>
      <c r="N964" s="136"/>
      <c r="O964" s="136"/>
      <c r="P964" s="136"/>
      <c r="Q964" s="27"/>
      <c r="R964" s="136"/>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row>
    <row r="965" spans="1:44" ht="15.75" customHeight="1">
      <c r="A965" s="27"/>
      <c r="B965" s="27"/>
      <c r="C965" s="135"/>
      <c r="D965" s="27"/>
      <c r="E965" s="27"/>
      <c r="F965" s="135"/>
      <c r="G965" s="27"/>
      <c r="H965" s="136"/>
      <c r="I965" s="136"/>
      <c r="J965" s="136"/>
      <c r="K965" s="136"/>
      <c r="L965" s="136"/>
      <c r="M965" s="136"/>
      <c r="N965" s="136"/>
      <c r="O965" s="136"/>
      <c r="P965" s="136"/>
      <c r="Q965" s="27"/>
      <c r="R965" s="136"/>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row>
    <row r="966" spans="1:44" ht="15.75" customHeight="1">
      <c r="A966" s="27"/>
      <c r="B966" s="27"/>
      <c r="C966" s="135"/>
      <c r="D966" s="27"/>
      <c r="E966" s="27"/>
      <c r="F966" s="135"/>
      <c r="G966" s="27"/>
      <c r="H966" s="136"/>
      <c r="I966" s="136"/>
      <c r="J966" s="136"/>
      <c r="K966" s="136"/>
      <c r="L966" s="136"/>
      <c r="M966" s="136"/>
      <c r="N966" s="136"/>
      <c r="O966" s="136"/>
      <c r="P966" s="136"/>
      <c r="Q966" s="27"/>
      <c r="R966" s="136"/>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row>
    <row r="967" spans="1:44" ht="15.75" customHeight="1">
      <c r="A967" s="27"/>
      <c r="B967" s="27"/>
      <c r="C967" s="135"/>
      <c r="D967" s="27"/>
      <c r="E967" s="27"/>
      <c r="F967" s="135"/>
      <c r="G967" s="27"/>
      <c r="H967" s="136"/>
      <c r="I967" s="136"/>
      <c r="J967" s="136"/>
      <c r="K967" s="136"/>
      <c r="L967" s="136"/>
      <c r="M967" s="136"/>
      <c r="N967" s="136"/>
      <c r="O967" s="136"/>
      <c r="P967" s="136"/>
      <c r="Q967" s="27"/>
      <c r="R967" s="136"/>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row>
    <row r="968" spans="1:44" ht="15.75" customHeight="1">
      <c r="A968" s="27"/>
      <c r="B968" s="27"/>
      <c r="C968" s="135"/>
      <c r="D968" s="27"/>
      <c r="E968" s="27"/>
      <c r="F968" s="135"/>
      <c r="G968" s="27"/>
      <c r="H968" s="136"/>
      <c r="I968" s="136"/>
      <c r="J968" s="136"/>
      <c r="K968" s="136"/>
      <c r="L968" s="136"/>
      <c r="M968" s="136"/>
      <c r="N968" s="136"/>
      <c r="O968" s="136"/>
      <c r="P968" s="136"/>
      <c r="Q968" s="27"/>
      <c r="R968" s="136"/>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row>
    <row r="969" spans="1:44" ht="15.75" customHeight="1">
      <c r="A969" s="27"/>
      <c r="B969" s="27"/>
      <c r="C969" s="135"/>
      <c r="D969" s="27"/>
      <c r="E969" s="27"/>
      <c r="F969" s="135"/>
      <c r="G969" s="27"/>
      <c r="H969" s="136"/>
      <c r="I969" s="136"/>
      <c r="J969" s="136"/>
      <c r="K969" s="136"/>
      <c r="L969" s="136"/>
      <c r="M969" s="136"/>
      <c r="N969" s="136"/>
      <c r="O969" s="136"/>
      <c r="P969" s="136"/>
      <c r="Q969" s="27"/>
      <c r="R969" s="136"/>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row>
    <row r="970" spans="1:44" ht="15.75" customHeight="1">
      <c r="A970" s="27"/>
      <c r="B970" s="27"/>
      <c r="C970" s="135"/>
      <c r="D970" s="27"/>
      <c r="E970" s="27"/>
      <c r="F970" s="135"/>
      <c r="G970" s="27"/>
      <c r="H970" s="136"/>
      <c r="I970" s="136"/>
      <c r="J970" s="136"/>
      <c r="K970" s="136"/>
      <c r="L970" s="136"/>
      <c r="M970" s="136"/>
      <c r="N970" s="136"/>
      <c r="O970" s="136"/>
      <c r="P970" s="136"/>
      <c r="Q970" s="27"/>
      <c r="R970" s="136"/>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row>
    <row r="971" spans="1:44" ht="15.75" customHeight="1">
      <c r="A971" s="27"/>
      <c r="B971" s="27"/>
      <c r="C971" s="135"/>
      <c r="D971" s="27"/>
      <c r="E971" s="27"/>
      <c r="F971" s="135"/>
      <c r="G971" s="27"/>
      <c r="H971" s="136"/>
      <c r="I971" s="136"/>
      <c r="J971" s="136"/>
      <c r="K971" s="136"/>
      <c r="L971" s="136"/>
      <c r="M971" s="136"/>
      <c r="N971" s="136"/>
      <c r="O971" s="136"/>
      <c r="P971" s="136"/>
      <c r="Q971" s="27"/>
      <c r="R971" s="136"/>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row>
    <row r="972" spans="1:44" ht="15.75" customHeight="1">
      <c r="A972" s="27"/>
      <c r="B972" s="27"/>
      <c r="C972" s="135"/>
      <c r="D972" s="27"/>
      <c r="E972" s="27"/>
      <c r="F972" s="135"/>
      <c r="G972" s="27"/>
      <c r="H972" s="136"/>
      <c r="I972" s="136"/>
      <c r="J972" s="136"/>
      <c r="K972" s="136"/>
      <c r="L972" s="136"/>
      <c r="M972" s="136"/>
      <c r="N972" s="136"/>
      <c r="O972" s="136"/>
      <c r="P972" s="136"/>
      <c r="Q972" s="27"/>
      <c r="R972" s="136"/>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row>
    <row r="973" spans="1:44" ht="15.75" customHeight="1">
      <c r="A973" s="27"/>
      <c r="B973" s="27"/>
      <c r="C973" s="135"/>
      <c r="D973" s="27"/>
      <c r="E973" s="27"/>
      <c r="F973" s="135"/>
      <c r="G973" s="27"/>
      <c r="H973" s="136"/>
      <c r="I973" s="136"/>
      <c r="J973" s="136"/>
      <c r="K973" s="136"/>
      <c r="L973" s="136"/>
      <c r="M973" s="136"/>
      <c r="N973" s="136"/>
      <c r="O973" s="136"/>
      <c r="P973" s="136"/>
      <c r="Q973" s="27"/>
      <c r="R973" s="136"/>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row>
    <row r="974" spans="1:44" ht="15.75" customHeight="1">
      <c r="A974" s="27"/>
      <c r="B974" s="27"/>
      <c r="C974" s="135"/>
      <c r="D974" s="27"/>
      <c r="E974" s="27"/>
      <c r="F974" s="135"/>
      <c r="G974" s="27"/>
      <c r="H974" s="136"/>
      <c r="I974" s="136"/>
      <c r="J974" s="136"/>
      <c r="K974" s="136"/>
      <c r="L974" s="136"/>
      <c r="M974" s="136"/>
      <c r="N974" s="136"/>
      <c r="O974" s="136"/>
      <c r="P974" s="136"/>
      <c r="Q974" s="27"/>
      <c r="R974" s="136"/>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row>
    <row r="975" spans="1:44" ht="15.75" customHeight="1">
      <c r="A975" s="27"/>
      <c r="B975" s="27"/>
      <c r="C975" s="135"/>
      <c r="D975" s="27"/>
      <c r="E975" s="27"/>
      <c r="F975" s="135"/>
      <c r="G975" s="27"/>
      <c r="H975" s="136"/>
      <c r="I975" s="136"/>
      <c r="J975" s="136"/>
      <c r="K975" s="136"/>
      <c r="L975" s="136"/>
      <c r="M975" s="136"/>
      <c r="N975" s="136"/>
      <c r="O975" s="136"/>
      <c r="P975" s="136"/>
      <c r="Q975" s="27"/>
      <c r="R975" s="136"/>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row>
    <row r="976" spans="1:44" ht="15.75" customHeight="1">
      <c r="A976" s="27"/>
      <c r="B976" s="27"/>
      <c r="C976" s="135"/>
      <c r="D976" s="27"/>
      <c r="E976" s="27"/>
      <c r="F976" s="135"/>
      <c r="G976" s="27"/>
      <c r="H976" s="136"/>
      <c r="I976" s="136"/>
      <c r="J976" s="136"/>
      <c r="K976" s="136"/>
      <c r="L976" s="136"/>
      <c r="M976" s="136"/>
      <c r="N976" s="136"/>
      <c r="O976" s="136"/>
      <c r="P976" s="136"/>
      <c r="Q976" s="27"/>
      <c r="R976" s="136"/>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row>
    <row r="977" spans="1:44" ht="15.75" customHeight="1">
      <c r="A977" s="27"/>
      <c r="B977" s="27"/>
      <c r="C977" s="135"/>
      <c r="D977" s="27"/>
      <c r="E977" s="27"/>
      <c r="F977" s="135"/>
      <c r="G977" s="27"/>
      <c r="H977" s="136"/>
      <c r="I977" s="136"/>
      <c r="J977" s="136"/>
      <c r="K977" s="136"/>
      <c r="L977" s="136"/>
      <c r="M977" s="136"/>
      <c r="N977" s="136"/>
      <c r="O977" s="136"/>
      <c r="P977" s="136"/>
      <c r="Q977" s="27"/>
      <c r="R977" s="136"/>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row>
    <row r="978" spans="1:44" ht="15.75" customHeight="1">
      <c r="A978" s="27"/>
      <c r="B978" s="27"/>
      <c r="C978" s="135"/>
      <c r="D978" s="27"/>
      <c r="E978" s="27"/>
      <c r="F978" s="135"/>
      <c r="G978" s="27"/>
      <c r="H978" s="136"/>
      <c r="I978" s="136"/>
      <c r="J978" s="136"/>
      <c r="K978" s="136"/>
      <c r="L978" s="136"/>
      <c r="M978" s="136"/>
      <c r="N978" s="136"/>
      <c r="O978" s="136"/>
      <c r="P978" s="136"/>
      <c r="Q978" s="27"/>
      <c r="R978" s="136"/>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row>
    <row r="979" spans="1:44" ht="15.75" customHeight="1">
      <c r="A979" s="27"/>
      <c r="B979" s="27"/>
      <c r="C979" s="135"/>
      <c r="D979" s="27"/>
      <c r="E979" s="27"/>
      <c r="F979" s="135"/>
      <c r="G979" s="27"/>
      <c r="H979" s="136"/>
      <c r="I979" s="136"/>
      <c r="J979" s="136"/>
      <c r="K979" s="136"/>
      <c r="L979" s="136"/>
      <c r="M979" s="136"/>
      <c r="N979" s="136"/>
      <c r="O979" s="136"/>
      <c r="P979" s="136"/>
      <c r="Q979" s="27"/>
      <c r="R979" s="136"/>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row>
    <row r="980" spans="1:44" ht="15.75" customHeight="1">
      <c r="A980" s="27"/>
      <c r="B980" s="27"/>
      <c r="C980" s="135"/>
      <c r="D980" s="27"/>
      <c r="E980" s="27"/>
      <c r="F980" s="135"/>
      <c r="G980" s="27"/>
      <c r="H980" s="136"/>
      <c r="I980" s="136"/>
      <c r="J980" s="136"/>
      <c r="K980" s="136"/>
      <c r="L980" s="136"/>
      <c r="M980" s="136"/>
      <c r="N980" s="136"/>
      <c r="O980" s="136"/>
      <c r="P980" s="136"/>
      <c r="Q980" s="27"/>
      <c r="R980" s="136"/>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row>
    <row r="981" spans="1:44" ht="15.75" customHeight="1">
      <c r="A981" s="27"/>
      <c r="B981" s="27"/>
      <c r="C981" s="135"/>
      <c r="D981" s="27"/>
      <c r="E981" s="27"/>
      <c r="F981" s="135"/>
      <c r="G981" s="27"/>
      <c r="H981" s="136"/>
      <c r="I981" s="136"/>
      <c r="J981" s="136"/>
      <c r="K981" s="136"/>
      <c r="L981" s="136"/>
      <c r="M981" s="136"/>
      <c r="N981" s="136"/>
      <c r="O981" s="136"/>
      <c r="P981" s="136"/>
      <c r="Q981" s="27"/>
      <c r="R981" s="136"/>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row>
    <row r="982" spans="1:44" ht="15.75" customHeight="1">
      <c r="A982" s="27"/>
      <c r="B982" s="27"/>
      <c r="C982" s="135"/>
      <c r="D982" s="27"/>
      <c r="E982" s="27"/>
      <c r="F982" s="135"/>
      <c r="G982" s="27"/>
      <c r="H982" s="136"/>
      <c r="I982" s="136"/>
      <c r="J982" s="136"/>
      <c r="K982" s="136"/>
      <c r="L982" s="136"/>
      <c r="M982" s="136"/>
      <c r="N982" s="136"/>
      <c r="O982" s="136"/>
      <c r="P982" s="136"/>
      <c r="Q982" s="27"/>
      <c r="R982" s="136"/>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row>
    <row r="983" spans="1:44" ht="15.75" customHeight="1">
      <c r="A983" s="27"/>
      <c r="B983" s="27"/>
      <c r="C983" s="135"/>
      <c r="D983" s="27"/>
      <c r="E983" s="27"/>
      <c r="F983" s="135"/>
      <c r="G983" s="27"/>
      <c r="H983" s="136"/>
      <c r="I983" s="136"/>
      <c r="J983" s="136"/>
      <c r="K983" s="136"/>
      <c r="L983" s="136"/>
      <c r="M983" s="136"/>
      <c r="N983" s="136"/>
      <c r="O983" s="136"/>
      <c r="P983" s="136"/>
      <c r="Q983" s="27"/>
      <c r="R983" s="136"/>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row>
    <row r="984" spans="1:44" ht="15.75" customHeight="1">
      <c r="A984" s="27"/>
      <c r="B984" s="27"/>
      <c r="C984" s="135"/>
      <c r="D984" s="27"/>
      <c r="E984" s="27"/>
      <c r="F984" s="135"/>
      <c r="G984" s="27"/>
      <c r="H984" s="136"/>
      <c r="I984" s="136"/>
      <c r="J984" s="136"/>
      <c r="K984" s="136"/>
      <c r="L984" s="136"/>
      <c r="M984" s="136"/>
      <c r="N984" s="136"/>
      <c r="O984" s="136"/>
      <c r="P984" s="136"/>
      <c r="Q984" s="27"/>
      <c r="R984" s="136"/>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row>
    <row r="985" spans="1:44" ht="15.75" customHeight="1">
      <c r="A985" s="27"/>
      <c r="B985" s="27"/>
      <c r="C985" s="135"/>
      <c r="D985" s="27"/>
      <c r="E985" s="27"/>
      <c r="F985" s="135"/>
      <c r="G985" s="27"/>
      <c r="H985" s="136"/>
      <c r="I985" s="136"/>
      <c r="J985" s="136"/>
      <c r="K985" s="136"/>
      <c r="L985" s="136"/>
      <c r="M985" s="136"/>
      <c r="N985" s="136"/>
      <c r="O985" s="136"/>
      <c r="P985" s="136"/>
      <c r="Q985" s="27"/>
      <c r="R985" s="136"/>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row>
    <row r="986" spans="1:44" ht="15.75" customHeight="1">
      <c r="A986" s="27"/>
      <c r="B986" s="27"/>
      <c r="C986" s="135"/>
      <c r="D986" s="27"/>
      <c r="E986" s="27"/>
      <c r="F986" s="135"/>
      <c r="G986" s="27"/>
      <c r="H986" s="136"/>
      <c r="I986" s="136"/>
      <c r="J986" s="136"/>
      <c r="K986" s="136"/>
      <c r="L986" s="136"/>
      <c r="M986" s="136"/>
      <c r="N986" s="136"/>
      <c r="O986" s="136"/>
      <c r="P986" s="136"/>
      <c r="Q986" s="27"/>
      <c r="R986" s="136"/>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row>
    <row r="987" spans="1:44" ht="15.75" customHeight="1">
      <c r="A987" s="27"/>
      <c r="B987" s="27"/>
      <c r="C987" s="135"/>
      <c r="D987" s="27"/>
      <c r="E987" s="27"/>
      <c r="F987" s="135"/>
      <c r="G987" s="27"/>
      <c r="H987" s="136"/>
      <c r="I987" s="136"/>
      <c r="J987" s="136"/>
      <c r="K987" s="136"/>
      <c r="L987" s="136"/>
      <c r="M987" s="136"/>
      <c r="N987" s="136"/>
      <c r="O987" s="136"/>
      <c r="P987" s="136"/>
      <c r="Q987" s="27"/>
      <c r="R987" s="136"/>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row>
    <row r="988" spans="1:44" ht="15.75" customHeight="1">
      <c r="A988" s="27"/>
      <c r="B988" s="27"/>
      <c r="C988" s="135"/>
      <c r="D988" s="27"/>
      <c r="E988" s="27"/>
      <c r="F988" s="135"/>
      <c r="G988" s="27"/>
      <c r="H988" s="136"/>
      <c r="I988" s="136"/>
      <c r="J988" s="136"/>
      <c r="K988" s="136"/>
      <c r="L988" s="136"/>
      <c r="M988" s="136"/>
      <c r="N988" s="136"/>
      <c r="O988" s="136"/>
      <c r="P988" s="136"/>
      <c r="Q988" s="27"/>
      <c r="R988" s="136"/>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row>
    <row r="989" spans="1:44" ht="15.75" customHeight="1">
      <c r="A989" s="27"/>
      <c r="B989" s="27"/>
      <c r="C989" s="135"/>
      <c r="D989" s="27"/>
      <c r="E989" s="27"/>
      <c r="F989" s="135"/>
      <c r="G989" s="27"/>
      <c r="H989" s="136"/>
      <c r="I989" s="136"/>
      <c r="J989" s="136"/>
      <c r="K989" s="136"/>
      <c r="L989" s="136"/>
      <c r="M989" s="136"/>
      <c r="N989" s="136"/>
      <c r="O989" s="136"/>
      <c r="P989" s="136"/>
      <c r="Q989" s="27"/>
      <c r="R989" s="136"/>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row>
    <row r="990" spans="1:44" ht="15.75" customHeight="1">
      <c r="A990" s="27"/>
      <c r="B990" s="27"/>
      <c r="C990" s="135"/>
      <c r="D990" s="27"/>
      <c r="E990" s="27"/>
      <c r="F990" s="135"/>
      <c r="G990" s="27"/>
      <c r="H990" s="136"/>
      <c r="I990" s="136"/>
      <c r="J990" s="136"/>
      <c r="K990" s="136"/>
      <c r="L990" s="136"/>
      <c r="M990" s="136"/>
      <c r="N990" s="136"/>
      <c r="O990" s="136"/>
      <c r="P990" s="136"/>
      <c r="Q990" s="27"/>
      <c r="R990" s="136"/>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row>
    <row r="991" spans="1:44" ht="15.75" customHeight="1">
      <c r="A991" s="27"/>
      <c r="B991" s="27"/>
      <c r="C991" s="135"/>
      <c r="D991" s="27"/>
      <c r="E991" s="27"/>
      <c r="F991" s="135"/>
      <c r="G991" s="27"/>
      <c r="H991" s="136"/>
      <c r="I991" s="136"/>
      <c r="J991" s="136"/>
      <c r="K991" s="136"/>
      <c r="L991" s="136"/>
      <c r="M991" s="136"/>
      <c r="N991" s="136"/>
      <c r="O991" s="136"/>
      <c r="P991" s="136"/>
      <c r="Q991" s="27"/>
      <c r="R991" s="136"/>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row>
    <row r="992" spans="1:44" ht="15.75" customHeight="1">
      <c r="A992" s="27"/>
      <c r="B992" s="27"/>
      <c r="C992" s="135"/>
      <c r="D992" s="27"/>
      <c r="E992" s="27"/>
      <c r="F992" s="135"/>
      <c r="G992" s="27"/>
      <c r="H992" s="136"/>
      <c r="I992" s="136"/>
      <c r="J992" s="136"/>
      <c r="K992" s="136"/>
      <c r="L992" s="136"/>
      <c r="M992" s="136"/>
      <c r="N992" s="136"/>
      <c r="O992" s="136"/>
      <c r="P992" s="136"/>
      <c r="Q992" s="27"/>
      <c r="R992" s="136"/>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row>
    <row r="993" spans="1:44" ht="15.75" customHeight="1">
      <c r="A993" s="27"/>
      <c r="B993" s="27"/>
      <c r="C993" s="135"/>
      <c r="D993" s="27"/>
      <c r="E993" s="27"/>
      <c r="F993" s="135"/>
      <c r="G993" s="27"/>
      <c r="H993" s="136"/>
      <c r="I993" s="136"/>
      <c r="J993" s="136"/>
      <c r="K993" s="136"/>
      <c r="L993" s="136"/>
      <c r="M993" s="136"/>
      <c r="N993" s="136"/>
      <c r="O993" s="136"/>
      <c r="P993" s="136"/>
      <c r="Q993" s="27"/>
      <c r="R993" s="136"/>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row>
    <row r="994" spans="1:44" ht="15.75" customHeight="1">
      <c r="A994" s="27"/>
      <c r="B994" s="27"/>
      <c r="C994" s="135"/>
      <c r="D994" s="27"/>
      <c r="E994" s="27"/>
      <c r="F994" s="135"/>
      <c r="G994" s="27"/>
      <c r="H994" s="136"/>
      <c r="I994" s="136"/>
      <c r="J994" s="136"/>
      <c r="K994" s="136"/>
      <c r="L994" s="136"/>
      <c r="M994" s="136"/>
      <c r="N994" s="136"/>
      <c r="O994" s="136"/>
      <c r="P994" s="136"/>
      <c r="Q994" s="27"/>
      <c r="R994" s="136"/>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row>
    <row r="995" spans="1:44" ht="15.75" customHeight="1">
      <c r="A995" s="27"/>
      <c r="B995" s="27"/>
      <c r="C995" s="135"/>
      <c r="D995" s="27"/>
      <c r="E995" s="27"/>
      <c r="F995" s="135"/>
      <c r="G995" s="27"/>
      <c r="H995" s="136"/>
      <c r="I995" s="136"/>
      <c r="J995" s="136"/>
      <c r="K995" s="136"/>
      <c r="L995" s="136"/>
      <c r="M995" s="136"/>
      <c r="N995" s="136"/>
      <c r="O995" s="136"/>
      <c r="P995" s="136"/>
      <c r="Q995" s="27"/>
      <c r="R995" s="136"/>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row>
    <row r="996" spans="1:44" ht="15.75" customHeight="1">
      <c r="A996" s="27"/>
      <c r="B996" s="27"/>
      <c r="C996" s="135"/>
      <c r="D996" s="27"/>
      <c r="E996" s="27"/>
      <c r="F996" s="135"/>
      <c r="G996" s="27"/>
      <c r="H996" s="136"/>
      <c r="I996" s="136"/>
      <c r="J996" s="136"/>
      <c r="K996" s="136"/>
      <c r="L996" s="136"/>
      <c r="M996" s="136"/>
      <c r="N996" s="136"/>
      <c r="O996" s="136"/>
      <c r="P996" s="136"/>
      <c r="Q996" s="27"/>
      <c r="R996" s="136"/>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row>
    <row r="997" spans="1:44" ht="15.75" customHeight="1">
      <c r="A997" s="27"/>
      <c r="B997" s="27"/>
      <c r="C997" s="135"/>
      <c r="D997" s="27"/>
      <c r="E997" s="27"/>
      <c r="F997" s="135"/>
      <c r="G997" s="27"/>
      <c r="H997" s="136"/>
      <c r="I997" s="136"/>
      <c r="J997" s="136"/>
      <c r="K997" s="136"/>
      <c r="L997" s="136"/>
      <c r="M997" s="136"/>
      <c r="N997" s="136"/>
      <c r="O997" s="136"/>
      <c r="P997" s="136"/>
      <c r="Q997" s="27"/>
      <c r="R997" s="136"/>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row>
    <row r="998" spans="1:44" ht="15.75" customHeight="1">
      <c r="A998" s="27"/>
      <c r="B998" s="27"/>
      <c r="C998" s="135"/>
      <c r="D998" s="27"/>
      <c r="E998" s="27"/>
      <c r="F998" s="135"/>
      <c r="G998" s="27"/>
      <c r="H998" s="136"/>
      <c r="I998" s="136"/>
      <c r="J998" s="136"/>
      <c r="K998" s="136"/>
      <c r="L998" s="136"/>
      <c r="M998" s="136"/>
      <c r="N998" s="136"/>
      <c r="O998" s="136"/>
      <c r="P998" s="136"/>
      <c r="Q998" s="27"/>
      <c r="R998" s="136"/>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row>
    <row r="999" spans="1:44" ht="15.75" customHeight="1">
      <c r="A999" s="27"/>
      <c r="B999" s="27"/>
      <c r="C999" s="135"/>
      <c r="D999" s="27"/>
      <c r="E999" s="27"/>
      <c r="F999" s="135"/>
      <c r="G999" s="27"/>
      <c r="H999" s="136"/>
      <c r="I999" s="136"/>
      <c r="J999" s="136"/>
      <c r="K999" s="136"/>
      <c r="L999" s="136"/>
      <c r="M999" s="136"/>
      <c r="N999" s="136"/>
      <c r="O999" s="136"/>
      <c r="P999" s="136"/>
      <c r="Q999" s="27"/>
      <c r="R999" s="136"/>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row>
    <row r="1000" spans="1:44" ht="15.75" customHeight="1">
      <c r="A1000" s="27"/>
      <c r="B1000" s="27"/>
      <c r="C1000" s="135"/>
      <c r="D1000" s="27"/>
      <c r="E1000" s="27"/>
      <c r="F1000" s="135"/>
      <c r="G1000" s="27"/>
      <c r="H1000" s="136"/>
      <c r="I1000" s="136"/>
      <c r="J1000" s="136"/>
      <c r="K1000" s="136"/>
      <c r="L1000" s="136"/>
      <c r="M1000" s="136"/>
      <c r="N1000" s="136"/>
      <c r="O1000" s="136"/>
      <c r="P1000" s="136"/>
      <c r="Q1000" s="27"/>
      <c r="R1000" s="136"/>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row>
    <row r="1001" spans="1:44" ht="15.75" customHeight="1">
      <c r="A1001" s="27"/>
      <c r="B1001" s="27"/>
      <c r="C1001" s="135"/>
      <c r="D1001" s="27"/>
      <c r="E1001" s="27"/>
      <c r="F1001" s="135"/>
      <c r="G1001" s="27"/>
      <c r="H1001" s="136"/>
      <c r="I1001" s="136"/>
      <c r="J1001" s="136"/>
      <c r="K1001" s="136"/>
      <c r="L1001" s="136"/>
      <c r="M1001" s="136"/>
      <c r="N1001" s="136"/>
      <c r="O1001" s="136"/>
      <c r="P1001" s="136"/>
      <c r="Q1001" s="27"/>
      <c r="R1001" s="136"/>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row>
    <row r="1002" spans="1:44" ht="15.75" customHeight="1">
      <c r="A1002" s="27"/>
      <c r="B1002" s="27"/>
      <c r="C1002" s="135"/>
      <c r="D1002" s="27"/>
      <c r="E1002" s="27"/>
      <c r="F1002" s="135"/>
      <c r="G1002" s="27"/>
      <c r="H1002" s="136"/>
      <c r="I1002" s="136"/>
      <c r="J1002" s="136"/>
      <c r="K1002" s="136"/>
      <c r="L1002" s="136"/>
      <c r="M1002" s="136"/>
      <c r="N1002" s="136"/>
      <c r="O1002" s="136"/>
      <c r="P1002" s="136"/>
      <c r="Q1002" s="27"/>
      <c r="R1002" s="136"/>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row>
    <row r="1003" spans="1:44" ht="15.75" customHeight="1">
      <c r="A1003" s="27"/>
      <c r="B1003" s="27"/>
      <c r="C1003" s="135"/>
      <c r="D1003" s="27"/>
      <c r="E1003" s="27"/>
      <c r="F1003" s="135"/>
      <c r="G1003" s="27"/>
      <c r="H1003" s="136"/>
      <c r="I1003" s="136"/>
      <c r="J1003" s="136"/>
      <c r="K1003" s="136"/>
      <c r="L1003" s="136"/>
      <c r="M1003" s="136"/>
      <c r="N1003" s="136"/>
      <c r="O1003" s="136"/>
      <c r="P1003" s="136"/>
      <c r="Q1003" s="27"/>
      <c r="R1003" s="136"/>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row>
    <row r="1004" spans="1:44" ht="15.75" customHeight="1">
      <c r="A1004" s="27"/>
      <c r="B1004" s="27"/>
      <c r="C1004" s="135"/>
      <c r="D1004" s="27"/>
      <c r="E1004" s="27"/>
      <c r="F1004" s="135"/>
      <c r="G1004" s="27"/>
      <c r="H1004" s="136"/>
      <c r="I1004" s="136"/>
      <c r="J1004" s="136"/>
      <c r="K1004" s="136"/>
      <c r="L1004" s="136"/>
      <c r="M1004" s="136"/>
      <c r="N1004" s="136"/>
      <c r="O1004" s="136"/>
      <c r="P1004" s="136"/>
      <c r="Q1004" s="27"/>
      <c r="R1004" s="136"/>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row>
    <row r="1005" spans="1:44" ht="15.75" customHeight="1">
      <c r="A1005" s="27"/>
      <c r="B1005" s="27"/>
      <c r="C1005" s="135"/>
      <c r="D1005" s="27"/>
      <c r="E1005" s="27"/>
      <c r="F1005" s="135"/>
      <c r="G1005" s="27"/>
      <c r="H1005" s="136"/>
      <c r="I1005" s="136"/>
      <c r="J1005" s="136"/>
      <c r="K1005" s="136"/>
      <c r="L1005" s="136"/>
      <c r="M1005" s="136"/>
      <c r="N1005" s="136"/>
      <c r="O1005" s="136"/>
      <c r="P1005" s="136"/>
      <c r="Q1005" s="27"/>
      <c r="R1005" s="136"/>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row>
    <row r="1006" spans="1:44" ht="15.75" customHeight="1">
      <c r="A1006" s="27"/>
      <c r="B1006" s="27"/>
      <c r="C1006" s="135"/>
      <c r="D1006" s="27"/>
      <c r="E1006" s="27"/>
      <c r="F1006" s="135"/>
      <c r="G1006" s="27"/>
      <c r="H1006" s="136"/>
      <c r="I1006" s="136"/>
      <c r="J1006" s="136"/>
      <c r="K1006" s="136"/>
      <c r="L1006" s="136"/>
      <c r="M1006" s="136"/>
      <c r="N1006" s="136"/>
      <c r="O1006" s="136"/>
      <c r="P1006" s="136"/>
      <c r="Q1006" s="27"/>
      <c r="R1006" s="136"/>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row>
    <row r="1007" spans="1:44" ht="15.75" customHeight="1">
      <c r="A1007" s="27"/>
      <c r="B1007" s="27"/>
      <c r="C1007" s="135"/>
      <c r="D1007" s="27"/>
      <c r="E1007" s="27"/>
      <c r="F1007" s="135"/>
      <c r="G1007" s="27"/>
      <c r="H1007" s="136"/>
      <c r="I1007" s="136"/>
      <c r="J1007" s="136"/>
      <c r="K1007" s="136"/>
      <c r="L1007" s="136"/>
      <c r="M1007" s="136"/>
      <c r="N1007" s="136"/>
      <c r="O1007" s="136"/>
      <c r="P1007" s="136"/>
      <c r="Q1007" s="27"/>
      <c r="R1007" s="136"/>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row>
  </sheetData>
  <mergeCells count="19">
    <mergeCell ref="B41:H42"/>
    <mergeCell ref="B43:M43"/>
    <mergeCell ref="B11:B13"/>
    <mergeCell ref="C11:F12"/>
    <mergeCell ref="G11:J12"/>
    <mergeCell ref="K11:Q12"/>
    <mergeCell ref="H25:L26"/>
    <mergeCell ref="H27:I27"/>
    <mergeCell ref="H28:I28"/>
    <mergeCell ref="B8:Q8"/>
    <mergeCell ref="B9:Q9"/>
    <mergeCell ref="G27:G28"/>
    <mergeCell ref="B34:H35"/>
    <mergeCell ref="B36:M36"/>
    <mergeCell ref="B2:Q3"/>
    <mergeCell ref="B4:Q4"/>
    <mergeCell ref="B5:Q5"/>
    <mergeCell ref="B6:Q6"/>
    <mergeCell ref="B7:Q7"/>
  </mergeCells>
  <dataValidations count="1">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4:D17" xr:uid="{00000000-0002-0000-0700-000000000000}">
      <formula1>"UFSJ,CSA,CDB,CTAN,CCO,CAP,CSL,3 campi SJDR"</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1"/>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89" customWidth="1"/>
    <col min="8" max="8" width="2.5703125"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2"/>
      <c r="B1" s="32"/>
      <c r="C1" s="32"/>
      <c r="D1" s="32"/>
      <c r="E1" s="32"/>
      <c r="F1" s="32"/>
      <c r="G1" s="34"/>
      <c r="H1" s="34"/>
      <c r="I1" s="34"/>
      <c r="J1" s="34"/>
      <c r="K1" s="32"/>
      <c r="L1" s="32"/>
      <c r="M1" s="32"/>
      <c r="N1" s="32"/>
      <c r="O1" s="32"/>
      <c r="P1" s="32"/>
      <c r="Q1" s="32"/>
      <c r="R1" s="32"/>
      <c r="S1" s="32"/>
      <c r="T1" s="32"/>
      <c r="U1" s="32"/>
      <c r="V1" s="32"/>
      <c r="W1" s="32"/>
      <c r="X1" s="32"/>
      <c r="Y1" s="32"/>
      <c r="Z1" s="32"/>
    </row>
    <row r="2" spans="1:26">
      <c r="A2" s="32"/>
      <c r="B2" s="370" t="s">
        <v>56</v>
      </c>
      <c r="C2" s="326"/>
      <c r="D2" s="326"/>
      <c r="E2" s="326"/>
      <c r="F2" s="326"/>
      <c r="G2" s="319"/>
      <c r="H2" s="34"/>
      <c r="I2" s="34"/>
      <c r="J2" s="34"/>
      <c r="K2" s="32"/>
      <c r="L2" s="32"/>
      <c r="M2" s="32"/>
      <c r="N2" s="32"/>
      <c r="O2" s="32"/>
      <c r="P2" s="32"/>
      <c r="Q2" s="32"/>
      <c r="R2" s="32"/>
      <c r="S2" s="32"/>
      <c r="T2" s="32"/>
      <c r="U2" s="32"/>
      <c r="V2" s="32"/>
      <c r="W2" s="32"/>
      <c r="X2" s="32"/>
      <c r="Y2" s="32"/>
      <c r="Z2" s="32"/>
    </row>
    <row r="3" spans="1:26" ht="40.5" customHeight="1">
      <c r="A3" s="32"/>
      <c r="B3" s="320"/>
      <c r="C3" s="330"/>
      <c r="D3" s="330"/>
      <c r="E3" s="330"/>
      <c r="F3" s="330"/>
      <c r="G3" s="321"/>
      <c r="H3" s="34"/>
      <c r="I3" s="34"/>
      <c r="J3" s="34"/>
      <c r="K3" s="32"/>
      <c r="L3" s="32"/>
      <c r="M3" s="32"/>
      <c r="N3" s="32"/>
      <c r="O3" s="32"/>
      <c r="P3" s="32"/>
      <c r="Q3" s="32"/>
      <c r="R3" s="32"/>
      <c r="S3" s="32"/>
      <c r="T3" s="32"/>
      <c r="U3" s="32"/>
      <c r="V3" s="32"/>
      <c r="W3" s="32"/>
      <c r="X3" s="32"/>
      <c r="Y3" s="32"/>
      <c r="Z3" s="32"/>
    </row>
    <row r="4" spans="1:26" ht="27" customHeight="1">
      <c r="A4" s="32"/>
      <c r="B4" s="371" t="s">
        <v>57</v>
      </c>
      <c r="C4" s="326"/>
      <c r="D4" s="326"/>
      <c r="E4" s="326"/>
      <c r="F4" s="326"/>
      <c r="G4" s="319"/>
      <c r="H4" s="34"/>
      <c r="I4" s="34"/>
      <c r="J4" s="34"/>
      <c r="K4" s="32"/>
      <c r="L4" s="32"/>
      <c r="M4" s="32"/>
      <c r="N4" s="32"/>
      <c r="O4" s="32"/>
      <c r="P4" s="32"/>
      <c r="Q4" s="32"/>
      <c r="R4" s="32"/>
      <c r="S4" s="32"/>
      <c r="T4" s="32"/>
      <c r="U4" s="32"/>
      <c r="V4" s="32"/>
      <c r="W4" s="32"/>
      <c r="X4" s="32"/>
      <c r="Y4" s="32"/>
      <c r="Z4" s="32"/>
    </row>
    <row r="5" spans="1:26" ht="34.5" customHeight="1">
      <c r="A5" s="32"/>
      <c r="B5" s="320"/>
      <c r="C5" s="330"/>
      <c r="D5" s="330"/>
      <c r="E5" s="330"/>
      <c r="F5" s="330"/>
      <c r="G5" s="321"/>
      <c r="H5" s="34"/>
      <c r="I5" s="34"/>
      <c r="J5" s="34"/>
      <c r="K5" s="32"/>
      <c r="L5" s="32"/>
      <c r="M5" s="32"/>
      <c r="N5" s="32"/>
      <c r="O5" s="32"/>
      <c r="P5" s="32"/>
      <c r="Q5" s="32"/>
      <c r="R5" s="32"/>
      <c r="S5" s="32"/>
      <c r="T5" s="32"/>
      <c r="U5" s="32"/>
      <c r="V5" s="32"/>
      <c r="W5" s="32"/>
      <c r="X5" s="32"/>
      <c r="Y5" s="32"/>
      <c r="Z5" s="32"/>
    </row>
    <row r="6" spans="1:26" ht="18" customHeight="1">
      <c r="A6" s="32"/>
      <c r="B6" s="36"/>
      <c r="C6" s="36"/>
      <c r="D6" s="36"/>
      <c r="E6" s="36"/>
      <c r="F6" s="36"/>
      <c r="G6" s="36"/>
      <c r="H6" s="34"/>
      <c r="I6" s="34"/>
      <c r="J6" s="34"/>
      <c r="K6" s="32"/>
      <c r="L6" s="32"/>
      <c r="M6" s="32"/>
      <c r="N6" s="32"/>
      <c r="O6" s="32"/>
      <c r="P6" s="32"/>
      <c r="Q6" s="32"/>
      <c r="R6" s="32"/>
      <c r="S6" s="32"/>
      <c r="T6" s="32"/>
      <c r="U6" s="32"/>
      <c r="V6" s="32"/>
      <c r="W6" s="32"/>
      <c r="X6" s="32"/>
      <c r="Y6" s="32"/>
      <c r="Z6" s="32"/>
    </row>
    <row r="7" spans="1:26" ht="73.5" customHeight="1">
      <c r="A7" s="32"/>
      <c r="B7" s="372" t="s">
        <v>52</v>
      </c>
      <c r="C7" s="332"/>
      <c r="D7" s="332"/>
      <c r="E7" s="332"/>
      <c r="F7" s="332"/>
      <c r="G7" s="306"/>
      <c r="H7" s="34"/>
      <c r="I7" s="34"/>
      <c r="J7" s="34"/>
      <c r="K7" s="32"/>
      <c r="L7" s="32"/>
      <c r="M7" s="37" t="s">
        <v>58</v>
      </c>
      <c r="N7" s="32" t="s">
        <v>59</v>
      </c>
      <c r="O7" s="32"/>
      <c r="P7" s="32"/>
      <c r="Q7" s="32"/>
      <c r="R7" s="32"/>
      <c r="S7" s="32"/>
      <c r="T7" s="32"/>
      <c r="U7" s="32"/>
      <c r="V7" s="32"/>
      <c r="W7" s="32"/>
      <c r="X7" s="32"/>
      <c r="Y7" s="32"/>
      <c r="Z7" s="32"/>
    </row>
    <row r="8" spans="1:26" ht="91.5" customHeight="1">
      <c r="A8" s="32"/>
      <c r="B8" s="372" t="s">
        <v>745</v>
      </c>
      <c r="C8" s="332"/>
      <c r="D8" s="306"/>
      <c r="E8" s="336" t="s">
        <v>62</v>
      </c>
      <c r="F8" s="332"/>
      <c r="G8" s="306"/>
      <c r="H8" s="34"/>
      <c r="I8" s="34"/>
      <c r="J8" s="34"/>
      <c r="K8" s="32"/>
      <c r="L8" s="32"/>
      <c r="M8" s="37" t="s">
        <v>61</v>
      </c>
      <c r="N8" s="32" t="s">
        <v>62</v>
      </c>
      <c r="O8" s="32"/>
      <c r="P8" s="32"/>
      <c r="Q8" s="32"/>
      <c r="R8" s="32"/>
      <c r="S8" s="32"/>
      <c r="T8" s="32"/>
      <c r="U8" s="32"/>
      <c r="V8" s="32"/>
      <c r="W8" s="32"/>
      <c r="X8" s="32"/>
      <c r="Y8" s="32"/>
      <c r="Z8" s="32"/>
    </row>
    <row r="9" spans="1:26">
      <c r="A9" s="32"/>
      <c r="B9" s="32"/>
      <c r="C9" s="32"/>
      <c r="D9" s="32"/>
      <c r="E9" s="32"/>
      <c r="F9" s="32"/>
      <c r="G9" s="34"/>
      <c r="H9" s="34"/>
      <c r="I9" s="34"/>
      <c r="J9" s="34"/>
      <c r="K9" s="32"/>
      <c r="L9" s="32"/>
      <c r="M9" s="32"/>
      <c r="N9" s="32" t="s">
        <v>63</v>
      </c>
      <c r="O9" s="32"/>
      <c r="P9" s="32"/>
      <c r="Q9" s="32"/>
      <c r="R9" s="32"/>
      <c r="S9" s="32"/>
      <c r="T9" s="32"/>
      <c r="U9" s="32"/>
      <c r="V9" s="32"/>
      <c r="W9" s="32"/>
      <c r="X9" s="32"/>
      <c r="Y9" s="32"/>
      <c r="Z9" s="32"/>
    </row>
    <row r="10" spans="1:26" ht="28.5" customHeight="1">
      <c r="A10" s="32"/>
      <c r="B10" s="32"/>
      <c r="C10" s="38"/>
      <c r="D10" s="38"/>
      <c r="E10" s="38"/>
      <c r="F10" s="32"/>
      <c r="G10" s="34"/>
      <c r="H10" s="34"/>
      <c r="I10" s="34"/>
      <c r="J10" s="34"/>
      <c r="K10" s="32"/>
      <c r="L10" s="32"/>
      <c r="M10" s="32"/>
      <c r="N10" s="32" t="s">
        <v>64</v>
      </c>
      <c r="O10" s="32"/>
      <c r="P10" s="32"/>
      <c r="Q10" s="32"/>
      <c r="R10" s="32"/>
      <c r="S10" s="32"/>
      <c r="T10" s="32"/>
      <c r="U10" s="32"/>
      <c r="V10" s="32"/>
      <c r="W10" s="32"/>
      <c r="X10" s="32"/>
      <c r="Y10" s="32"/>
      <c r="Z10" s="32"/>
    </row>
    <row r="11" spans="1:26" ht="78.75" customHeight="1">
      <c r="A11" s="39"/>
      <c r="B11" s="40" t="s">
        <v>65</v>
      </c>
      <c r="C11" s="40" t="s">
        <v>66</v>
      </c>
      <c r="D11" s="40" t="s">
        <v>67</v>
      </c>
      <c r="E11" s="40" t="s">
        <v>68</v>
      </c>
      <c r="F11" s="41" t="s">
        <v>69</v>
      </c>
      <c r="G11" s="40" t="s">
        <v>70</v>
      </c>
      <c r="H11" s="39"/>
      <c r="I11" s="39"/>
      <c r="J11" s="39"/>
      <c r="K11" s="39"/>
      <c r="L11" s="39"/>
      <c r="M11" s="39"/>
      <c r="N11" s="39" t="s">
        <v>71</v>
      </c>
      <c r="O11" s="39"/>
      <c r="P11" s="39"/>
      <c r="Q11" s="39"/>
      <c r="R11" s="39"/>
      <c r="S11" s="39"/>
      <c r="T11" s="39"/>
      <c r="U11" s="39"/>
      <c r="V11" s="39"/>
      <c r="W11" s="39"/>
      <c r="X11" s="39"/>
      <c r="Y11" s="42"/>
      <c r="Z11" s="42"/>
    </row>
    <row r="12" spans="1:26" ht="59.25" customHeight="1">
      <c r="A12" s="50">
        <v>1</v>
      </c>
      <c r="B12" s="246" t="s">
        <v>746</v>
      </c>
      <c r="C12" s="247">
        <v>45413</v>
      </c>
      <c r="D12" s="52" t="s">
        <v>74</v>
      </c>
      <c r="E12" s="52" t="s">
        <v>624</v>
      </c>
      <c r="F12" s="52" t="s">
        <v>76</v>
      </c>
      <c r="G12" s="52"/>
      <c r="H12" s="53"/>
      <c r="I12" s="53"/>
      <c r="J12" s="53"/>
      <c r="K12" s="53"/>
      <c r="L12" s="53"/>
      <c r="M12" s="53"/>
      <c r="N12" s="53"/>
      <c r="O12" s="53"/>
      <c r="P12" s="53"/>
      <c r="Q12" s="53"/>
      <c r="R12" s="53"/>
      <c r="S12" s="53"/>
      <c r="T12" s="53"/>
      <c r="U12" s="53"/>
      <c r="V12" s="53"/>
      <c r="W12" s="53"/>
      <c r="X12" s="53"/>
      <c r="Y12" s="54"/>
      <c r="Z12" s="54"/>
    </row>
    <row r="13" spans="1:26" ht="93" customHeight="1">
      <c r="A13" s="43">
        <v>2</v>
      </c>
      <c r="B13" s="44" t="s">
        <v>747</v>
      </c>
      <c r="C13" s="55">
        <v>45413</v>
      </c>
      <c r="D13" s="45" t="s">
        <v>74</v>
      </c>
      <c r="E13" s="45" t="s">
        <v>615</v>
      </c>
      <c r="F13" s="45" t="s">
        <v>76</v>
      </c>
      <c r="G13" s="45"/>
      <c r="H13" s="34"/>
      <c r="I13" s="34"/>
      <c r="J13" s="34"/>
      <c r="K13" s="34"/>
      <c r="L13" s="34"/>
      <c r="M13" s="34"/>
      <c r="N13" s="34"/>
      <c r="O13" s="34"/>
      <c r="P13" s="34"/>
      <c r="Q13" s="34"/>
      <c r="R13" s="34"/>
      <c r="S13" s="34"/>
      <c r="T13" s="34"/>
      <c r="U13" s="34"/>
      <c r="V13" s="34"/>
      <c r="W13" s="34"/>
      <c r="X13" s="34"/>
      <c r="Y13" s="42"/>
      <c r="Z13" s="42"/>
    </row>
    <row r="14" spans="1:26" ht="102" customHeight="1">
      <c r="A14" s="43">
        <v>3</v>
      </c>
      <c r="B14" s="44" t="s">
        <v>748</v>
      </c>
      <c r="C14" s="55">
        <v>45413</v>
      </c>
      <c r="D14" s="45" t="s">
        <v>74</v>
      </c>
      <c r="E14" s="45" t="s">
        <v>749</v>
      </c>
      <c r="F14" s="45" t="s">
        <v>76</v>
      </c>
      <c r="G14" s="45"/>
      <c r="H14" s="34"/>
      <c r="I14" s="34"/>
      <c r="J14" s="34"/>
      <c r="K14" s="34"/>
      <c r="L14" s="34"/>
      <c r="M14" s="34"/>
      <c r="N14" s="34"/>
      <c r="O14" s="34"/>
      <c r="P14" s="34"/>
      <c r="Q14" s="34"/>
      <c r="R14" s="34"/>
      <c r="S14" s="34"/>
      <c r="T14" s="34"/>
      <c r="U14" s="34"/>
      <c r="V14" s="34"/>
      <c r="W14" s="34"/>
      <c r="X14" s="34"/>
      <c r="Y14" s="42"/>
      <c r="Z14" s="42"/>
    </row>
    <row r="15" spans="1:26" ht="121.5" customHeight="1">
      <c r="A15" s="43">
        <v>4</v>
      </c>
      <c r="B15" s="44" t="s">
        <v>750</v>
      </c>
      <c r="C15" s="55" t="s">
        <v>751</v>
      </c>
      <c r="D15" s="45" t="s">
        <v>74</v>
      </c>
      <c r="E15" s="55" t="s">
        <v>75</v>
      </c>
      <c r="F15" s="55" t="s">
        <v>34</v>
      </c>
      <c r="G15" s="55" t="s">
        <v>752</v>
      </c>
      <c r="H15" s="34"/>
      <c r="I15" s="34"/>
      <c r="J15" s="34"/>
      <c r="K15" s="34"/>
      <c r="L15" s="34"/>
      <c r="M15" s="34"/>
      <c r="N15" s="34" t="s">
        <v>693</v>
      </c>
      <c r="O15" s="34"/>
      <c r="P15" s="34"/>
      <c r="Q15" s="34"/>
      <c r="R15" s="34"/>
      <c r="S15" s="34"/>
      <c r="T15" s="34"/>
      <c r="U15" s="34"/>
      <c r="V15" s="34"/>
      <c r="W15" s="34"/>
      <c r="X15" s="34"/>
      <c r="Y15" s="42"/>
      <c r="Z15" s="42"/>
    </row>
    <row r="16" spans="1:26" ht="57" customHeight="1">
      <c r="A16" s="43">
        <v>5</v>
      </c>
      <c r="B16" s="44" t="s">
        <v>753</v>
      </c>
      <c r="C16" s="55">
        <v>45413</v>
      </c>
      <c r="D16" s="45" t="s">
        <v>74</v>
      </c>
      <c r="E16" s="45" t="s">
        <v>624</v>
      </c>
      <c r="F16" s="45"/>
      <c r="G16" s="45"/>
      <c r="H16" s="34"/>
      <c r="I16" s="34"/>
      <c r="J16" s="34"/>
      <c r="K16" s="34"/>
      <c r="L16" s="34"/>
      <c r="M16" s="34"/>
      <c r="N16" s="34" t="s">
        <v>696</v>
      </c>
      <c r="O16" s="34"/>
      <c r="P16" s="34"/>
      <c r="Q16" s="34"/>
      <c r="R16" s="34"/>
      <c r="S16" s="34"/>
      <c r="T16" s="34"/>
      <c r="U16" s="34"/>
      <c r="V16" s="34"/>
      <c r="W16" s="34"/>
      <c r="X16" s="34"/>
      <c r="Y16" s="42"/>
      <c r="Z16" s="42"/>
    </row>
    <row r="17" spans="1:26" ht="57" customHeight="1">
      <c r="A17" s="43">
        <v>6</v>
      </c>
      <c r="B17" s="44" t="s">
        <v>754</v>
      </c>
      <c r="C17" s="55">
        <v>45413</v>
      </c>
      <c r="D17" s="45" t="s">
        <v>74</v>
      </c>
      <c r="E17" s="45" t="s">
        <v>624</v>
      </c>
      <c r="F17" s="45" t="s">
        <v>76</v>
      </c>
      <c r="G17" s="45" t="s">
        <v>755</v>
      </c>
      <c r="H17" s="34"/>
      <c r="I17" s="34"/>
      <c r="J17" s="34"/>
      <c r="K17" s="34"/>
      <c r="L17" s="34"/>
      <c r="M17" s="34"/>
      <c r="N17" s="34" t="s">
        <v>696</v>
      </c>
      <c r="O17" s="34"/>
      <c r="P17" s="34"/>
      <c r="Q17" s="34"/>
      <c r="R17" s="34"/>
      <c r="S17" s="34"/>
      <c r="T17" s="34"/>
      <c r="U17" s="34"/>
      <c r="V17" s="34"/>
      <c r="W17" s="34"/>
      <c r="X17" s="34"/>
      <c r="Y17" s="42"/>
      <c r="Z17" s="42"/>
    </row>
    <row r="18" spans="1:26" ht="57" customHeight="1">
      <c r="A18" s="43">
        <v>7</v>
      </c>
      <c r="B18" s="44" t="s">
        <v>756</v>
      </c>
      <c r="C18" s="55">
        <v>45413</v>
      </c>
      <c r="D18" s="45" t="s">
        <v>74</v>
      </c>
      <c r="E18" s="45" t="s">
        <v>624</v>
      </c>
      <c r="F18" s="45" t="s">
        <v>76</v>
      </c>
      <c r="G18" s="45"/>
      <c r="H18" s="34"/>
      <c r="I18" s="34"/>
      <c r="J18" s="34"/>
      <c r="K18" s="34"/>
      <c r="L18" s="34"/>
      <c r="M18" s="34"/>
      <c r="N18" s="34"/>
      <c r="O18" s="34"/>
      <c r="P18" s="34"/>
      <c r="Q18" s="34"/>
      <c r="R18" s="34"/>
      <c r="S18" s="34"/>
      <c r="T18" s="34"/>
      <c r="U18" s="34"/>
      <c r="V18" s="34"/>
      <c r="W18" s="34"/>
      <c r="X18" s="34"/>
      <c r="Y18" s="42"/>
      <c r="Z18" s="42"/>
    </row>
    <row r="19" spans="1:26" ht="57" customHeight="1">
      <c r="A19" s="43">
        <v>8</v>
      </c>
      <c r="B19" s="44" t="s">
        <v>757</v>
      </c>
      <c r="C19" s="55">
        <v>44531</v>
      </c>
      <c r="D19" s="45" t="s">
        <v>74</v>
      </c>
      <c r="E19" s="45" t="s">
        <v>75</v>
      </c>
      <c r="F19" s="45" t="s">
        <v>76</v>
      </c>
      <c r="G19" s="45" t="s">
        <v>758</v>
      </c>
      <c r="H19" s="34"/>
      <c r="I19" s="34"/>
      <c r="J19" s="34"/>
      <c r="K19" s="34"/>
      <c r="L19" s="34"/>
      <c r="M19" s="34"/>
      <c r="N19" s="34"/>
      <c r="O19" s="34"/>
      <c r="P19" s="34"/>
      <c r="Q19" s="34"/>
      <c r="R19" s="34"/>
      <c r="S19" s="34"/>
      <c r="T19" s="34"/>
      <c r="U19" s="34"/>
      <c r="V19" s="34"/>
      <c r="W19" s="34"/>
      <c r="X19" s="34"/>
      <c r="Y19" s="42"/>
      <c r="Z19" s="42"/>
    </row>
    <row r="20" spans="1:26" ht="57" customHeight="1">
      <c r="A20" s="43">
        <v>9</v>
      </c>
      <c r="B20" s="44" t="s">
        <v>759</v>
      </c>
      <c r="C20" s="55">
        <v>44652</v>
      </c>
      <c r="D20" s="45" t="s">
        <v>74</v>
      </c>
      <c r="E20" s="45" t="s">
        <v>624</v>
      </c>
      <c r="F20" s="45" t="s">
        <v>76</v>
      </c>
      <c r="G20" s="45" t="s">
        <v>98</v>
      </c>
      <c r="H20" s="34"/>
      <c r="I20" s="34"/>
      <c r="J20" s="34"/>
      <c r="K20" s="34"/>
      <c r="L20" s="34"/>
      <c r="M20" s="34"/>
      <c r="N20" s="34"/>
      <c r="O20" s="34"/>
      <c r="P20" s="34"/>
      <c r="Q20" s="34"/>
      <c r="R20" s="34"/>
      <c r="S20" s="34"/>
      <c r="T20" s="34"/>
      <c r="U20" s="34"/>
      <c r="V20" s="34"/>
      <c r="W20" s="34"/>
      <c r="X20" s="34"/>
      <c r="Y20" s="42"/>
      <c r="Z20" s="42"/>
    </row>
    <row r="21" spans="1:26" ht="57" customHeight="1">
      <c r="A21" s="43">
        <v>10</v>
      </c>
      <c r="B21" s="44" t="s">
        <v>760</v>
      </c>
      <c r="C21" s="55">
        <v>44652</v>
      </c>
      <c r="D21" s="45" t="s">
        <v>74</v>
      </c>
      <c r="E21" s="45" t="s">
        <v>624</v>
      </c>
      <c r="F21" s="45" t="s">
        <v>76</v>
      </c>
      <c r="G21" s="45" t="s">
        <v>98</v>
      </c>
      <c r="H21" s="34"/>
      <c r="I21" s="34"/>
      <c r="J21" s="34"/>
      <c r="K21" s="34"/>
      <c r="L21" s="34"/>
      <c r="M21" s="34"/>
      <c r="N21" s="34"/>
      <c r="O21" s="34"/>
      <c r="P21" s="34"/>
      <c r="Q21" s="34"/>
      <c r="R21" s="34"/>
      <c r="S21" s="34"/>
      <c r="T21" s="34"/>
      <c r="U21" s="34"/>
      <c r="V21" s="34"/>
      <c r="W21" s="34"/>
      <c r="X21" s="34"/>
      <c r="Y21" s="42"/>
      <c r="Z21" s="42"/>
    </row>
    <row r="22" spans="1:26" ht="57" customHeight="1">
      <c r="A22" s="43">
        <v>11</v>
      </c>
      <c r="B22" s="44" t="s">
        <v>761</v>
      </c>
      <c r="C22" s="55" t="s">
        <v>73</v>
      </c>
      <c r="D22" s="45" t="s">
        <v>74</v>
      </c>
      <c r="E22" s="45" t="s">
        <v>624</v>
      </c>
      <c r="F22" s="45" t="s">
        <v>83</v>
      </c>
      <c r="G22" s="45" t="s">
        <v>98</v>
      </c>
      <c r="H22" s="34"/>
      <c r="I22" s="34"/>
      <c r="J22" s="34"/>
      <c r="K22" s="34"/>
      <c r="L22" s="34"/>
      <c r="M22" s="34"/>
      <c r="N22" s="34"/>
      <c r="O22" s="34"/>
      <c r="P22" s="34"/>
      <c r="Q22" s="34"/>
      <c r="R22" s="34"/>
      <c r="S22" s="34"/>
      <c r="T22" s="34"/>
      <c r="U22" s="34"/>
      <c r="V22" s="34"/>
      <c r="W22" s="34"/>
      <c r="X22" s="34"/>
      <c r="Y22" s="42"/>
      <c r="Z22" s="42"/>
    </row>
    <row r="23" spans="1:26" ht="57" customHeight="1">
      <c r="A23" s="43">
        <v>12</v>
      </c>
      <c r="B23" s="44" t="s">
        <v>762</v>
      </c>
      <c r="C23" s="55" t="s">
        <v>73</v>
      </c>
      <c r="D23" s="45" t="s">
        <v>74</v>
      </c>
      <c r="E23" s="45" t="s">
        <v>624</v>
      </c>
      <c r="F23" s="45" t="s">
        <v>83</v>
      </c>
      <c r="G23" s="45" t="s">
        <v>98</v>
      </c>
      <c r="H23" s="34"/>
      <c r="I23" s="34"/>
      <c r="J23" s="34"/>
      <c r="K23" s="34"/>
      <c r="L23" s="34"/>
      <c r="M23" s="34"/>
      <c r="N23" s="34"/>
      <c r="O23" s="34"/>
      <c r="P23" s="34"/>
      <c r="Q23" s="34"/>
      <c r="R23" s="34"/>
      <c r="S23" s="34"/>
      <c r="T23" s="34"/>
      <c r="U23" s="34"/>
      <c r="V23" s="34"/>
      <c r="W23" s="34"/>
      <c r="X23" s="34"/>
      <c r="Y23" s="42"/>
      <c r="Z23" s="42"/>
    </row>
    <row r="24" spans="1:26" ht="57" customHeight="1">
      <c r="A24" s="43">
        <v>13</v>
      </c>
      <c r="B24" s="44" t="s">
        <v>763</v>
      </c>
      <c r="C24" s="55" t="s">
        <v>73</v>
      </c>
      <c r="D24" s="45" t="s">
        <v>74</v>
      </c>
      <c r="E24" s="45" t="s">
        <v>624</v>
      </c>
      <c r="F24" s="45" t="s">
        <v>83</v>
      </c>
      <c r="G24" s="45" t="s">
        <v>98</v>
      </c>
      <c r="H24" s="34"/>
      <c r="I24" s="34"/>
      <c r="J24" s="34"/>
      <c r="K24" s="34"/>
      <c r="L24" s="34"/>
      <c r="M24" s="34"/>
      <c r="N24" s="34"/>
      <c r="O24" s="34"/>
      <c r="P24" s="34"/>
      <c r="Q24" s="34"/>
      <c r="R24" s="34"/>
      <c r="S24" s="34"/>
      <c r="T24" s="34"/>
      <c r="U24" s="34"/>
      <c r="V24" s="34"/>
      <c r="W24" s="34"/>
      <c r="X24" s="34"/>
      <c r="Y24" s="42"/>
      <c r="Z24" s="42"/>
    </row>
    <row r="25" spans="1:26" ht="57" customHeight="1">
      <c r="A25" s="43">
        <v>14</v>
      </c>
      <c r="B25" s="44" t="s">
        <v>764</v>
      </c>
      <c r="C25" s="55" t="s">
        <v>73</v>
      </c>
      <c r="D25" s="45" t="s">
        <v>74</v>
      </c>
      <c r="E25" s="45" t="s">
        <v>624</v>
      </c>
      <c r="F25" s="45" t="s">
        <v>83</v>
      </c>
      <c r="G25" s="45" t="s">
        <v>98</v>
      </c>
      <c r="H25" s="34"/>
      <c r="I25" s="34"/>
      <c r="J25" s="34"/>
      <c r="K25" s="34"/>
      <c r="L25" s="34"/>
      <c r="M25" s="34"/>
      <c r="N25" s="34"/>
      <c r="O25" s="34"/>
      <c r="P25" s="34"/>
      <c r="Q25" s="34"/>
      <c r="R25" s="34"/>
      <c r="S25" s="34"/>
      <c r="T25" s="34"/>
      <c r="U25" s="34"/>
      <c r="V25" s="34"/>
      <c r="W25" s="34"/>
      <c r="X25" s="34"/>
      <c r="Y25" s="42"/>
      <c r="Z25" s="42"/>
    </row>
    <row r="26" spans="1:26" ht="27.75" customHeight="1">
      <c r="A26" s="190"/>
      <c r="B26" s="248"/>
      <c r="C26" s="104"/>
      <c r="D26" s="234"/>
      <c r="E26" s="222"/>
      <c r="F26" s="222"/>
      <c r="G26" s="222"/>
      <c r="H26" s="34"/>
      <c r="I26" s="32"/>
      <c r="J26" s="32"/>
      <c r="K26" s="32"/>
      <c r="L26" s="32"/>
      <c r="M26" s="32"/>
      <c r="N26" s="34"/>
      <c r="O26" s="32"/>
      <c r="P26" s="32"/>
      <c r="Q26" s="32"/>
      <c r="R26" s="32"/>
      <c r="S26" s="32"/>
      <c r="T26" s="32"/>
      <c r="U26" s="32"/>
      <c r="V26" s="32"/>
      <c r="W26" s="32"/>
      <c r="X26" s="32"/>
      <c r="Y26" s="42"/>
      <c r="Z26" s="42"/>
    </row>
    <row r="27" spans="1:26" ht="28.5" customHeight="1">
      <c r="A27" s="32"/>
      <c r="B27" s="32"/>
      <c r="C27" s="38"/>
      <c r="D27" s="77"/>
      <c r="E27" s="34"/>
      <c r="F27" s="34"/>
      <c r="G27" s="34"/>
      <c r="H27" s="34"/>
      <c r="I27" s="32"/>
      <c r="J27" s="32"/>
      <c r="K27" s="32"/>
      <c r="L27" s="32"/>
      <c r="M27" s="32"/>
      <c r="N27" s="34" t="s">
        <v>601</v>
      </c>
      <c r="O27" s="32"/>
      <c r="P27" s="32"/>
      <c r="Q27" s="32"/>
      <c r="R27" s="32"/>
      <c r="S27" s="32"/>
      <c r="T27" s="32"/>
      <c r="U27" s="32"/>
      <c r="V27" s="32"/>
      <c r="W27" s="32"/>
      <c r="X27" s="32"/>
      <c r="Y27" s="42"/>
      <c r="Z27" s="42"/>
    </row>
    <row r="28" spans="1:26" ht="28.5" customHeight="1">
      <c r="A28" s="32"/>
      <c r="B28" s="193" t="s">
        <v>227</v>
      </c>
      <c r="C28" s="71"/>
      <c r="D28" s="72"/>
      <c r="E28" s="34"/>
      <c r="F28" s="34"/>
      <c r="G28" s="34"/>
      <c r="H28" s="34"/>
      <c r="I28" s="32"/>
      <c r="J28" s="32"/>
      <c r="K28" s="32"/>
      <c r="L28" s="32"/>
      <c r="M28" s="32"/>
      <c r="N28" s="34" t="s">
        <v>634</v>
      </c>
      <c r="O28" s="32"/>
      <c r="P28" s="32"/>
      <c r="Q28" s="32"/>
      <c r="R28" s="32"/>
      <c r="S28" s="32"/>
      <c r="T28" s="32"/>
      <c r="U28" s="32"/>
      <c r="V28" s="32"/>
      <c r="W28" s="32"/>
      <c r="X28" s="32"/>
      <c r="Y28" s="42"/>
      <c r="Z28" s="42"/>
    </row>
    <row r="29" spans="1:26" ht="28.5" customHeight="1">
      <c r="A29" s="32"/>
      <c r="B29" s="194" t="s">
        <v>228</v>
      </c>
      <c r="C29" s="74"/>
      <c r="D29" s="32"/>
      <c r="E29" s="34"/>
      <c r="F29" s="34"/>
      <c r="G29" s="34"/>
      <c r="H29" s="34"/>
      <c r="I29" s="32"/>
      <c r="J29" s="32"/>
      <c r="K29" s="32"/>
      <c r="L29" s="32"/>
      <c r="M29" s="32"/>
      <c r="N29" s="34" t="s">
        <v>226</v>
      </c>
      <c r="O29" s="32"/>
      <c r="P29" s="32"/>
      <c r="Q29" s="32"/>
      <c r="R29" s="32"/>
      <c r="S29" s="32"/>
      <c r="T29" s="32"/>
      <c r="U29" s="32"/>
      <c r="V29" s="32"/>
      <c r="W29" s="32"/>
      <c r="X29" s="32"/>
      <c r="Y29" s="42"/>
      <c r="Z29" s="42"/>
    </row>
    <row r="30" spans="1:26" ht="28.5" customHeight="1">
      <c r="A30" s="32"/>
      <c r="B30" s="195" t="s">
        <v>229</v>
      </c>
      <c r="C30" s="76"/>
      <c r="D30" s="77"/>
      <c r="E30" s="34"/>
      <c r="F30" s="34"/>
      <c r="G30" s="34"/>
      <c r="H30" s="34"/>
      <c r="I30" s="32"/>
      <c r="J30" s="32"/>
      <c r="K30" s="32"/>
      <c r="L30" s="32"/>
      <c r="M30" s="32"/>
      <c r="N30" s="32"/>
      <c r="O30" s="32"/>
      <c r="P30" s="32"/>
      <c r="Q30" s="32"/>
      <c r="R30" s="32"/>
      <c r="S30" s="32"/>
      <c r="T30" s="32"/>
      <c r="U30" s="32"/>
      <c r="V30" s="32"/>
      <c r="W30" s="32"/>
      <c r="X30" s="32"/>
      <c r="Y30" s="42"/>
      <c r="Z30" s="42"/>
    </row>
    <row r="31" spans="1:26" ht="28.5" customHeight="1">
      <c r="A31" s="32"/>
      <c r="B31" s="196"/>
      <c r="C31" s="38"/>
      <c r="D31" s="77"/>
      <c r="E31" s="34"/>
      <c r="F31" s="34"/>
      <c r="G31" s="34"/>
      <c r="H31" s="34"/>
      <c r="I31" s="32"/>
      <c r="J31" s="32"/>
      <c r="K31" s="32"/>
      <c r="L31" s="32"/>
      <c r="M31" s="32"/>
      <c r="N31" s="32"/>
      <c r="O31" s="32"/>
      <c r="P31" s="32"/>
      <c r="Q31" s="32"/>
      <c r="R31" s="32"/>
      <c r="S31" s="32"/>
      <c r="T31" s="32"/>
      <c r="U31" s="32"/>
      <c r="V31" s="32"/>
      <c r="W31" s="32"/>
      <c r="X31" s="32"/>
      <c r="Y31" s="42"/>
      <c r="Z31" s="42"/>
    </row>
    <row r="32" spans="1:26" ht="28.5" customHeight="1">
      <c r="A32" s="32"/>
      <c r="B32" s="196"/>
      <c r="C32" s="38"/>
      <c r="D32" s="77"/>
      <c r="E32" s="34"/>
      <c r="F32" s="34"/>
      <c r="G32" s="34"/>
      <c r="H32" s="34"/>
      <c r="I32" s="32"/>
      <c r="J32" s="32"/>
      <c r="K32" s="32"/>
      <c r="L32" s="32"/>
      <c r="M32" s="32"/>
      <c r="N32" s="32"/>
      <c r="O32" s="32"/>
      <c r="P32" s="32"/>
      <c r="Q32" s="32"/>
      <c r="R32" s="32"/>
      <c r="S32" s="32"/>
      <c r="T32" s="32"/>
      <c r="U32" s="32"/>
      <c r="V32" s="32"/>
      <c r="W32" s="32"/>
      <c r="X32" s="32"/>
      <c r="Y32" s="42"/>
      <c r="Z32" s="42"/>
    </row>
    <row r="33" spans="1:26" ht="28.5" customHeight="1">
      <c r="A33" s="32"/>
      <c r="B33" s="196"/>
      <c r="C33" s="38"/>
      <c r="D33" s="77"/>
      <c r="E33" s="34"/>
      <c r="F33" s="34"/>
      <c r="G33" s="34"/>
      <c r="H33" s="34"/>
      <c r="I33" s="32"/>
      <c r="J33" s="32"/>
      <c r="K33" s="32"/>
      <c r="L33" s="32"/>
      <c r="M33" s="32"/>
      <c r="N33" s="32"/>
      <c r="O33" s="32"/>
      <c r="P33" s="32"/>
      <c r="Q33" s="32"/>
      <c r="R33" s="32"/>
      <c r="S33" s="32"/>
      <c r="T33" s="32"/>
      <c r="U33" s="32"/>
      <c r="V33" s="32"/>
      <c r="W33" s="32"/>
      <c r="X33" s="32"/>
      <c r="Y33" s="42"/>
      <c r="Z33" s="42"/>
    </row>
    <row r="34" spans="1:26" ht="28.5" customHeight="1">
      <c r="A34" s="32"/>
      <c r="B34" s="196"/>
      <c r="C34" s="38"/>
      <c r="D34" s="77"/>
      <c r="E34" s="34"/>
      <c r="F34" s="34"/>
      <c r="G34" s="34"/>
      <c r="H34" s="34"/>
      <c r="I34" s="32"/>
      <c r="J34" s="32"/>
      <c r="K34" s="32"/>
      <c r="L34" s="32"/>
      <c r="M34" s="32"/>
      <c r="N34" s="32"/>
      <c r="O34" s="32"/>
      <c r="P34" s="32"/>
      <c r="Q34" s="32"/>
      <c r="R34" s="32"/>
      <c r="S34" s="32"/>
      <c r="T34" s="32"/>
      <c r="U34" s="32"/>
      <c r="V34" s="32"/>
      <c r="W34" s="32"/>
      <c r="X34" s="32"/>
      <c r="Y34" s="42"/>
      <c r="Z34" s="42"/>
    </row>
    <row r="35" spans="1:26" ht="28.5" customHeight="1">
      <c r="A35" s="32"/>
      <c r="B35" s="196"/>
      <c r="C35" s="38"/>
      <c r="D35" s="77"/>
      <c r="E35" s="34"/>
      <c r="F35" s="34"/>
      <c r="G35" s="34"/>
      <c r="H35" s="34"/>
      <c r="I35" s="32"/>
      <c r="J35" s="32"/>
      <c r="K35" s="32"/>
      <c r="L35" s="32"/>
      <c r="M35" s="32"/>
      <c r="N35" s="32"/>
      <c r="O35" s="32"/>
      <c r="P35" s="32"/>
      <c r="Q35" s="32"/>
      <c r="R35" s="32"/>
      <c r="S35" s="32"/>
      <c r="T35" s="32"/>
      <c r="U35" s="32"/>
      <c r="V35" s="32"/>
      <c r="W35" s="32"/>
      <c r="X35" s="32"/>
      <c r="Y35" s="42"/>
      <c r="Z35" s="42"/>
    </row>
    <row r="36" spans="1:26" ht="28.5" customHeight="1">
      <c r="A36" s="79"/>
      <c r="B36" s="197"/>
      <c r="C36" s="81"/>
      <c r="D36" s="82"/>
      <c r="E36" s="83"/>
      <c r="F36" s="83"/>
      <c r="G36" s="83"/>
      <c r="H36" s="83"/>
      <c r="I36" s="79"/>
      <c r="J36" s="79"/>
      <c r="K36" s="79"/>
      <c r="L36" s="79"/>
      <c r="M36" s="79"/>
      <c r="N36" s="79"/>
      <c r="O36" s="79"/>
      <c r="P36" s="79"/>
      <c r="Q36" s="79"/>
      <c r="R36" s="79"/>
      <c r="S36" s="79"/>
      <c r="T36" s="79"/>
      <c r="U36" s="79"/>
      <c r="V36" s="79"/>
      <c r="W36" s="79"/>
      <c r="X36" s="79"/>
      <c r="Y36" s="84"/>
      <c r="Z36" s="84"/>
    </row>
    <row r="37" spans="1:26" ht="28.5" customHeight="1">
      <c r="A37" s="32"/>
      <c r="B37" s="196"/>
      <c r="C37" s="38"/>
      <c r="D37" s="77"/>
      <c r="E37" s="34"/>
      <c r="F37" s="34"/>
      <c r="G37" s="34"/>
      <c r="H37" s="34"/>
      <c r="I37" s="32"/>
      <c r="J37" s="32"/>
      <c r="K37" s="32"/>
      <c r="L37" s="32"/>
      <c r="M37" s="32"/>
      <c r="N37" s="32"/>
      <c r="O37" s="32"/>
      <c r="P37" s="32"/>
      <c r="Q37" s="32"/>
      <c r="R37" s="32"/>
      <c r="S37" s="32"/>
      <c r="T37" s="32"/>
      <c r="U37" s="32"/>
      <c r="V37" s="32"/>
      <c r="W37" s="32"/>
      <c r="X37" s="32"/>
      <c r="Y37" s="42"/>
      <c r="Z37" s="42"/>
    </row>
    <row r="38" spans="1:26" ht="28.5" customHeight="1">
      <c r="A38" s="32"/>
      <c r="B38" s="32"/>
      <c r="C38" s="38"/>
      <c r="D38" s="38"/>
      <c r="E38" s="38"/>
      <c r="F38" s="32"/>
      <c r="G38" s="34"/>
      <c r="H38" s="34"/>
      <c r="I38" s="34"/>
      <c r="J38" s="34"/>
      <c r="K38" s="32"/>
      <c r="L38" s="32"/>
      <c r="M38" s="32"/>
      <c r="N38" s="32"/>
      <c r="O38" s="32"/>
      <c r="P38" s="32"/>
      <c r="Q38" s="32"/>
      <c r="R38" s="32"/>
      <c r="S38" s="32"/>
      <c r="T38" s="32"/>
      <c r="U38" s="32"/>
      <c r="V38" s="32"/>
      <c r="W38" s="32"/>
      <c r="X38" s="32"/>
      <c r="Y38" s="32"/>
      <c r="Z38" s="32"/>
    </row>
    <row r="39" spans="1:26" ht="28.5" customHeight="1">
      <c r="A39" s="32"/>
      <c r="B39" s="373" t="s">
        <v>635</v>
      </c>
      <c r="C39" s="338"/>
      <c r="D39" s="314"/>
      <c r="E39" s="38"/>
      <c r="F39" s="32"/>
      <c r="G39" s="34"/>
      <c r="H39" s="34"/>
      <c r="I39" s="34"/>
      <c r="J39" s="34"/>
      <c r="K39" s="32"/>
      <c r="L39" s="32"/>
      <c r="M39" s="32"/>
      <c r="N39" s="32"/>
      <c r="O39" s="32"/>
      <c r="P39" s="32"/>
      <c r="Q39" s="32"/>
      <c r="R39" s="32"/>
      <c r="S39" s="32"/>
      <c r="T39" s="32"/>
      <c r="U39" s="32"/>
      <c r="V39" s="32"/>
      <c r="W39" s="32"/>
      <c r="X39" s="32"/>
      <c r="Y39" s="32"/>
      <c r="Z39" s="32"/>
    </row>
    <row r="40" spans="1:26" ht="28.5" customHeight="1">
      <c r="A40" s="32"/>
      <c r="B40" s="339"/>
      <c r="C40" s="328"/>
      <c r="D40" s="340"/>
      <c r="E40" s="38"/>
      <c r="F40" s="32"/>
      <c r="G40" s="34"/>
      <c r="H40" s="34"/>
      <c r="I40" s="34"/>
      <c r="J40" s="34"/>
      <c r="K40" s="32"/>
      <c r="L40" s="32"/>
      <c r="M40" s="32"/>
      <c r="N40" s="32"/>
      <c r="O40" s="32"/>
      <c r="P40" s="32"/>
      <c r="Q40" s="32"/>
      <c r="R40" s="32"/>
      <c r="S40" s="32"/>
      <c r="T40" s="32"/>
      <c r="U40" s="32"/>
      <c r="V40" s="32"/>
      <c r="W40" s="32"/>
      <c r="X40" s="32"/>
      <c r="Y40" s="32"/>
      <c r="Z40" s="32"/>
    </row>
    <row r="41" spans="1:26" ht="28.5" customHeight="1">
      <c r="A41" s="32"/>
      <c r="B41" s="315"/>
      <c r="C41" s="341"/>
      <c r="D41" s="316"/>
      <c r="E41" s="38"/>
      <c r="F41" s="32"/>
      <c r="G41" s="34"/>
      <c r="H41" s="34"/>
      <c r="I41" s="34"/>
      <c r="J41" s="34"/>
      <c r="K41" s="32"/>
      <c r="L41" s="32"/>
      <c r="M41" s="32"/>
      <c r="N41" s="32"/>
      <c r="O41" s="32"/>
      <c r="P41" s="32"/>
      <c r="Q41" s="32"/>
      <c r="R41" s="32"/>
      <c r="S41" s="32"/>
      <c r="T41" s="32"/>
      <c r="U41" s="32"/>
      <c r="V41" s="32"/>
      <c r="W41" s="32"/>
      <c r="X41" s="32"/>
      <c r="Y41" s="32"/>
      <c r="Z41" s="32"/>
    </row>
    <row r="42" spans="1:26" ht="28.5" customHeight="1">
      <c r="A42" s="32"/>
      <c r="B42" s="86"/>
      <c r="C42" s="86"/>
      <c r="D42" s="86"/>
      <c r="E42" s="38"/>
      <c r="F42" s="32"/>
      <c r="G42" s="34"/>
      <c r="H42" s="34"/>
      <c r="I42" s="34"/>
      <c r="J42" s="34"/>
      <c r="K42" s="32"/>
      <c r="L42" s="32"/>
      <c r="M42" s="32"/>
      <c r="N42" s="32"/>
      <c r="O42" s="32"/>
      <c r="P42" s="32"/>
      <c r="Q42" s="32"/>
      <c r="R42" s="32"/>
      <c r="S42" s="32"/>
      <c r="T42" s="32"/>
      <c r="U42" s="32"/>
      <c r="V42" s="32"/>
      <c r="W42" s="32"/>
      <c r="X42" s="32"/>
      <c r="Y42" s="32"/>
      <c r="Z42" s="32"/>
    </row>
    <row r="43" spans="1:26" ht="28.5" customHeight="1">
      <c r="A43" s="32"/>
      <c r="B43" s="86"/>
      <c r="C43" s="86"/>
      <c r="D43" s="86"/>
      <c r="E43" s="38"/>
      <c r="F43" s="32"/>
      <c r="G43" s="34"/>
      <c r="H43" s="34"/>
      <c r="I43" s="34"/>
      <c r="J43" s="34"/>
      <c r="K43" s="32"/>
      <c r="L43" s="32"/>
      <c r="M43" s="32"/>
      <c r="N43" s="32"/>
      <c r="O43" s="32"/>
      <c r="P43" s="32"/>
      <c r="Q43" s="32"/>
      <c r="R43" s="32"/>
      <c r="S43" s="32"/>
      <c r="T43" s="32"/>
      <c r="U43" s="32"/>
      <c r="V43" s="32"/>
      <c r="W43" s="32"/>
      <c r="X43" s="32"/>
      <c r="Y43" s="32"/>
      <c r="Z43" s="32"/>
    </row>
    <row r="44" spans="1:26" ht="28.5" customHeight="1">
      <c r="A44" s="32"/>
      <c r="B44" s="86"/>
      <c r="C44" s="86"/>
      <c r="D44" s="86"/>
      <c r="E44" s="38"/>
      <c r="F44" s="32"/>
      <c r="G44" s="34"/>
      <c r="H44" s="34"/>
      <c r="I44" s="34"/>
      <c r="J44" s="34"/>
      <c r="K44" s="32"/>
      <c r="L44" s="32"/>
      <c r="M44" s="32"/>
      <c r="N44" s="32"/>
      <c r="O44" s="32"/>
      <c r="P44" s="32"/>
      <c r="Q44" s="32"/>
      <c r="R44" s="32"/>
      <c r="S44" s="32"/>
      <c r="T44" s="32"/>
      <c r="U44" s="32"/>
      <c r="V44" s="32"/>
      <c r="W44" s="32"/>
      <c r="X44" s="32"/>
      <c r="Y44" s="32"/>
      <c r="Z44" s="32"/>
    </row>
    <row r="45" spans="1:26" ht="33.75" customHeight="1">
      <c r="A45" s="32"/>
      <c r="B45" s="198"/>
      <c r="C45" s="88"/>
      <c r="D45" s="38"/>
      <c r="E45" s="38"/>
      <c r="F45" s="32"/>
      <c r="G45" s="34"/>
      <c r="H45" s="34"/>
      <c r="I45" s="34"/>
      <c r="J45" s="34"/>
      <c r="K45" s="32"/>
      <c r="L45" s="32"/>
      <c r="M45" s="32"/>
      <c r="N45" s="32"/>
      <c r="O45" s="32"/>
      <c r="P45" s="32"/>
      <c r="Q45" s="32"/>
      <c r="R45" s="32"/>
      <c r="S45" s="32"/>
      <c r="T45" s="32"/>
      <c r="U45" s="32"/>
      <c r="V45" s="32"/>
      <c r="W45" s="32"/>
      <c r="X45" s="32"/>
      <c r="Y45" s="32"/>
      <c r="Z45" s="32"/>
    </row>
    <row r="46" spans="1:26" ht="33.75" customHeight="1">
      <c r="A46" s="32"/>
      <c r="B46" s="374" t="s">
        <v>636</v>
      </c>
      <c r="C46" s="324"/>
      <c r="D46" s="301"/>
      <c r="E46" s="38"/>
      <c r="F46" s="32"/>
      <c r="G46" s="34"/>
      <c r="H46" s="34"/>
      <c r="I46" s="34"/>
      <c r="J46" s="34"/>
      <c r="K46" s="32"/>
      <c r="L46" s="32"/>
      <c r="M46" s="32"/>
      <c r="N46" s="32"/>
      <c r="O46" s="32"/>
      <c r="P46" s="32"/>
      <c r="Q46" s="32"/>
      <c r="R46" s="32"/>
      <c r="S46" s="32"/>
      <c r="T46" s="32"/>
      <c r="U46" s="32"/>
      <c r="V46" s="32"/>
      <c r="W46" s="32"/>
      <c r="X46" s="32"/>
      <c r="Y46" s="32"/>
      <c r="Z46" s="32"/>
    </row>
    <row r="47" spans="1:26" ht="33.75" customHeight="1">
      <c r="A47" s="32"/>
      <c r="B47" s="90"/>
      <c r="C47" s="90"/>
      <c r="D47" s="38"/>
      <c r="E47" s="38"/>
      <c r="F47" s="32"/>
      <c r="G47" s="34"/>
      <c r="H47" s="34"/>
      <c r="I47" s="34"/>
      <c r="J47" s="34"/>
      <c r="K47" s="32"/>
      <c r="L47" s="32"/>
      <c r="M47" s="32"/>
      <c r="N47" s="32"/>
      <c r="O47" s="32"/>
      <c r="P47" s="32"/>
      <c r="Q47" s="32"/>
      <c r="R47" s="32"/>
      <c r="S47" s="32"/>
      <c r="T47" s="32"/>
      <c r="U47" s="32"/>
      <c r="V47" s="32"/>
      <c r="W47" s="32"/>
      <c r="X47" s="32"/>
      <c r="Y47" s="32"/>
      <c r="Z47" s="32"/>
    </row>
    <row r="48" spans="1:26" ht="33.75" customHeight="1">
      <c r="A48" s="32"/>
      <c r="B48" s="366" t="s">
        <v>232</v>
      </c>
      <c r="C48" s="301"/>
      <c r="D48" s="32"/>
      <c r="E48" s="38"/>
      <c r="F48" s="32"/>
      <c r="G48" s="34"/>
      <c r="H48" s="34"/>
      <c r="I48" s="34"/>
      <c r="J48" s="34"/>
      <c r="K48" s="32"/>
      <c r="L48" s="32"/>
      <c r="M48" s="32"/>
      <c r="N48" s="32"/>
      <c r="O48" s="32"/>
      <c r="P48" s="32"/>
      <c r="Q48" s="32"/>
      <c r="R48" s="32"/>
      <c r="S48" s="32"/>
      <c r="T48" s="32"/>
      <c r="U48" s="32"/>
      <c r="V48" s="32"/>
      <c r="W48" s="32"/>
      <c r="X48" s="32"/>
      <c r="Y48" s="32"/>
      <c r="Z48" s="32"/>
    </row>
    <row r="49" spans="1:26" ht="33.75" customHeight="1">
      <c r="A49" s="32"/>
      <c r="B49" s="91" t="s">
        <v>765</v>
      </c>
      <c r="C49" s="88"/>
      <c r="D49" s="38"/>
      <c r="E49" s="38"/>
      <c r="F49" s="34"/>
      <c r="G49" s="34"/>
      <c r="H49" s="34"/>
      <c r="I49" s="34"/>
      <c r="J49" s="34"/>
      <c r="K49" s="32"/>
      <c r="L49" s="32"/>
      <c r="M49" s="32"/>
      <c r="N49" s="32"/>
      <c r="O49" s="32"/>
      <c r="P49" s="32"/>
      <c r="Q49" s="32"/>
      <c r="R49" s="32"/>
      <c r="S49" s="32"/>
      <c r="T49" s="32"/>
      <c r="U49" s="32"/>
      <c r="V49" s="32"/>
      <c r="W49" s="32"/>
      <c r="X49" s="32"/>
      <c r="Y49" s="32"/>
      <c r="Z49" s="32"/>
    </row>
    <row r="50" spans="1:26" ht="33.75" customHeight="1">
      <c r="A50" s="32"/>
      <c r="B50" s="91" t="s">
        <v>766</v>
      </c>
      <c r="C50" s="88"/>
      <c r="D50" s="38"/>
      <c r="E50" s="38"/>
      <c r="F50" s="44"/>
      <c r="G50" s="34"/>
      <c r="H50" s="34"/>
      <c r="I50" s="34"/>
      <c r="J50" s="34"/>
      <c r="K50" s="32"/>
      <c r="L50" s="32"/>
      <c r="M50" s="32"/>
      <c r="N50" s="32"/>
      <c r="O50" s="32"/>
      <c r="P50" s="32"/>
      <c r="Q50" s="32"/>
      <c r="R50" s="32"/>
      <c r="S50" s="32"/>
      <c r="T50" s="32"/>
      <c r="U50" s="32"/>
      <c r="V50" s="32"/>
      <c r="W50" s="32"/>
      <c r="X50" s="32"/>
      <c r="Y50" s="32"/>
      <c r="Z50" s="32"/>
    </row>
    <row r="51" spans="1:26" ht="33.75" customHeight="1">
      <c r="A51" s="32"/>
      <c r="B51" s="91" t="s">
        <v>767</v>
      </c>
      <c r="C51" s="88"/>
      <c r="D51" s="38"/>
      <c r="E51" s="38"/>
      <c r="F51" s="44"/>
      <c r="G51" s="34"/>
      <c r="H51" s="34"/>
      <c r="I51" s="34"/>
      <c r="J51" s="34"/>
      <c r="K51" s="32"/>
      <c r="L51" s="32"/>
      <c r="M51" s="32"/>
      <c r="N51" s="32"/>
      <c r="O51" s="32"/>
      <c r="P51" s="32"/>
      <c r="Q51" s="32"/>
      <c r="R51" s="32"/>
      <c r="S51" s="32"/>
      <c r="T51" s="32"/>
      <c r="U51" s="32"/>
      <c r="V51" s="32"/>
      <c r="W51" s="32"/>
      <c r="X51" s="32"/>
      <c r="Y51" s="32"/>
      <c r="Z51" s="32"/>
    </row>
    <row r="52" spans="1:26" ht="33.75" customHeight="1">
      <c r="A52" s="32"/>
      <c r="B52" s="91" t="s">
        <v>768</v>
      </c>
      <c r="C52" s="88"/>
      <c r="D52" s="38"/>
      <c r="E52" s="38"/>
      <c r="F52" s="44"/>
      <c r="G52" s="34"/>
      <c r="H52" s="34"/>
      <c r="I52" s="34"/>
      <c r="J52" s="34"/>
      <c r="K52" s="32"/>
      <c r="L52" s="32"/>
      <c r="M52" s="32"/>
      <c r="N52" s="32"/>
      <c r="O52" s="32"/>
      <c r="P52" s="32"/>
      <c r="Q52" s="32"/>
      <c r="R52" s="32"/>
      <c r="S52" s="32"/>
      <c r="T52" s="32"/>
      <c r="U52" s="32"/>
      <c r="V52" s="32"/>
      <c r="W52" s="32"/>
      <c r="X52" s="32"/>
      <c r="Y52" s="32"/>
      <c r="Z52" s="32"/>
    </row>
    <row r="53" spans="1:26" ht="33.75" customHeight="1">
      <c r="A53" s="32"/>
      <c r="B53" s="91" t="s">
        <v>769</v>
      </c>
      <c r="C53" s="88"/>
      <c r="D53" s="38"/>
      <c r="E53" s="38"/>
      <c r="F53" s="44"/>
      <c r="G53" s="34"/>
      <c r="H53" s="34"/>
      <c r="I53" s="34"/>
      <c r="J53" s="34"/>
      <c r="K53" s="32"/>
      <c r="L53" s="32"/>
      <c r="M53" s="32"/>
      <c r="N53" s="32"/>
      <c r="O53" s="32"/>
      <c r="P53" s="32"/>
      <c r="Q53" s="32"/>
      <c r="R53" s="32"/>
      <c r="S53" s="32"/>
      <c r="T53" s="32"/>
      <c r="U53" s="32"/>
      <c r="V53" s="32"/>
      <c r="W53" s="32"/>
      <c r="X53" s="32"/>
      <c r="Y53" s="32"/>
      <c r="Z53" s="32"/>
    </row>
    <row r="54" spans="1:26" ht="33.75" customHeight="1">
      <c r="A54" s="32"/>
      <c r="B54" s="91" t="s">
        <v>770</v>
      </c>
      <c r="C54" s="88"/>
      <c r="D54" s="38"/>
      <c r="E54" s="38"/>
      <c r="F54" s="44"/>
      <c r="G54" s="34"/>
      <c r="H54" s="34"/>
      <c r="I54" s="34"/>
      <c r="J54" s="34"/>
      <c r="K54" s="32"/>
      <c r="L54" s="32"/>
      <c r="M54" s="32"/>
      <c r="N54" s="32"/>
      <c r="O54" s="32"/>
      <c r="P54" s="32"/>
      <c r="Q54" s="32"/>
      <c r="R54" s="32"/>
      <c r="S54" s="32"/>
      <c r="T54" s="32"/>
      <c r="U54" s="32"/>
      <c r="V54" s="32"/>
      <c r="W54" s="32"/>
      <c r="X54" s="32"/>
      <c r="Y54" s="32"/>
      <c r="Z54" s="32"/>
    </row>
    <row r="55" spans="1:26" ht="33.75" customHeight="1">
      <c r="A55" s="32"/>
      <c r="B55" s="91" t="s">
        <v>771</v>
      </c>
      <c r="C55" s="88"/>
      <c r="D55" s="38"/>
      <c r="E55" s="38"/>
      <c r="F55" s="44"/>
      <c r="G55" s="34"/>
      <c r="H55" s="34"/>
      <c r="I55" s="34"/>
      <c r="J55" s="34"/>
      <c r="K55" s="32"/>
      <c r="L55" s="32"/>
      <c r="M55" s="32"/>
      <c r="N55" s="32"/>
      <c r="O55" s="32"/>
      <c r="P55" s="32"/>
      <c r="Q55" s="32"/>
      <c r="R55" s="32"/>
      <c r="S55" s="32"/>
      <c r="T55" s="32"/>
      <c r="U55" s="32"/>
      <c r="V55" s="32"/>
      <c r="W55" s="32"/>
      <c r="X55" s="32"/>
      <c r="Y55" s="32"/>
      <c r="Z55" s="32"/>
    </row>
    <row r="56" spans="1:26" ht="33.75" customHeight="1">
      <c r="A56" s="32"/>
      <c r="B56" s="249" t="s">
        <v>772</v>
      </c>
      <c r="C56" s="88"/>
      <c r="D56" s="38"/>
      <c r="E56" s="38"/>
      <c r="F56" s="44"/>
      <c r="G56" s="34"/>
      <c r="H56" s="34"/>
      <c r="I56" s="34"/>
      <c r="J56" s="34"/>
      <c r="K56" s="32"/>
      <c r="L56" s="32"/>
      <c r="M56" s="32"/>
      <c r="N56" s="32"/>
      <c r="O56" s="32"/>
      <c r="P56" s="32"/>
      <c r="Q56" s="32"/>
      <c r="R56" s="32"/>
      <c r="S56" s="32"/>
      <c r="T56" s="32"/>
      <c r="U56" s="32"/>
      <c r="V56" s="32"/>
      <c r="W56" s="32"/>
      <c r="X56" s="32"/>
      <c r="Y56" s="32"/>
      <c r="Z56" s="32"/>
    </row>
    <row r="57" spans="1:26" ht="33.75" customHeight="1">
      <c r="A57" s="32"/>
      <c r="B57" s="91" t="s">
        <v>773</v>
      </c>
      <c r="C57" s="88"/>
      <c r="D57" s="38"/>
      <c r="E57" s="38"/>
      <c r="F57" s="44"/>
      <c r="G57" s="34"/>
      <c r="H57" s="34"/>
      <c r="I57" s="34"/>
      <c r="J57" s="34"/>
      <c r="K57" s="32"/>
      <c r="L57" s="32"/>
      <c r="M57" s="32"/>
      <c r="N57" s="32"/>
      <c r="O57" s="32"/>
      <c r="P57" s="32"/>
      <c r="Q57" s="32"/>
      <c r="R57" s="32"/>
      <c r="S57" s="32"/>
      <c r="T57" s="32"/>
      <c r="U57" s="32"/>
      <c r="V57" s="32"/>
      <c r="W57" s="32"/>
      <c r="X57" s="32"/>
      <c r="Y57" s="32"/>
      <c r="Z57" s="32"/>
    </row>
    <row r="58" spans="1:26" ht="33.75" customHeight="1">
      <c r="A58" s="32"/>
      <c r="B58" s="91" t="s">
        <v>774</v>
      </c>
      <c r="C58" s="88"/>
      <c r="D58" s="38"/>
      <c r="E58" s="38"/>
      <c r="F58" s="44"/>
      <c r="G58" s="34"/>
      <c r="H58" s="34"/>
      <c r="I58" s="34"/>
      <c r="J58" s="34"/>
      <c r="K58" s="32"/>
      <c r="L58" s="32"/>
      <c r="M58" s="32"/>
      <c r="N58" s="32"/>
      <c r="O58" s="32"/>
      <c r="P58" s="32"/>
      <c r="Q58" s="32"/>
      <c r="R58" s="32"/>
      <c r="S58" s="32"/>
      <c r="T58" s="32"/>
      <c r="U58" s="32"/>
      <c r="V58" s="32"/>
      <c r="W58" s="32"/>
      <c r="X58" s="32"/>
      <c r="Y58" s="32"/>
      <c r="Z58" s="32"/>
    </row>
    <row r="59" spans="1:26" ht="33.75" customHeight="1">
      <c r="A59" s="32"/>
      <c r="B59" s="91" t="s">
        <v>775</v>
      </c>
      <c r="C59" s="88"/>
      <c r="D59" s="38"/>
      <c r="E59" s="38"/>
      <c r="F59" s="44"/>
      <c r="G59" s="34"/>
      <c r="H59" s="34"/>
      <c r="I59" s="34"/>
      <c r="J59" s="34"/>
      <c r="K59" s="32"/>
      <c r="L59" s="32"/>
      <c r="M59" s="32"/>
      <c r="N59" s="32"/>
      <c r="O59" s="32"/>
      <c r="P59" s="32"/>
      <c r="Q59" s="32"/>
      <c r="R59" s="32"/>
      <c r="S59" s="32"/>
      <c r="T59" s="32"/>
      <c r="U59" s="32"/>
      <c r="V59" s="32"/>
      <c r="W59" s="32"/>
      <c r="X59" s="32"/>
      <c r="Y59" s="32"/>
      <c r="Z59" s="32"/>
    </row>
    <row r="60" spans="1:26" ht="33.75" customHeight="1">
      <c r="A60" s="32"/>
      <c r="B60" s="91" t="s">
        <v>776</v>
      </c>
      <c r="C60" s="88"/>
      <c r="D60" s="38"/>
      <c r="E60" s="38"/>
      <c r="F60" s="44"/>
      <c r="G60" s="34"/>
      <c r="H60" s="34"/>
      <c r="I60" s="34"/>
      <c r="J60" s="34"/>
      <c r="K60" s="32"/>
      <c r="L60" s="32"/>
      <c r="M60" s="32"/>
      <c r="N60" s="32"/>
      <c r="O60" s="32"/>
      <c r="P60" s="32"/>
      <c r="Q60" s="32"/>
      <c r="R60" s="32"/>
      <c r="S60" s="32"/>
      <c r="T60" s="32"/>
      <c r="U60" s="32"/>
      <c r="V60" s="32"/>
      <c r="W60" s="32"/>
      <c r="X60" s="32"/>
      <c r="Y60" s="32"/>
      <c r="Z60" s="32"/>
    </row>
    <row r="61" spans="1:26" ht="33.75" customHeight="1">
      <c r="A61" s="32"/>
      <c r="B61" s="91" t="s">
        <v>777</v>
      </c>
      <c r="C61" s="88"/>
      <c r="D61" s="38"/>
      <c r="E61" s="38"/>
      <c r="F61" s="44"/>
      <c r="G61" s="34"/>
      <c r="H61" s="34"/>
      <c r="I61" s="34"/>
      <c r="J61" s="34"/>
      <c r="K61" s="32"/>
      <c r="L61" s="32"/>
      <c r="M61" s="32"/>
      <c r="N61" s="32"/>
      <c r="O61" s="32"/>
      <c r="P61" s="32"/>
      <c r="Q61" s="32"/>
      <c r="R61" s="32"/>
      <c r="S61" s="32"/>
      <c r="T61" s="32"/>
      <c r="U61" s="32"/>
      <c r="V61" s="32"/>
      <c r="W61" s="32"/>
      <c r="X61" s="32"/>
      <c r="Y61" s="32"/>
      <c r="Z61" s="32"/>
    </row>
    <row r="62" spans="1:26" ht="33.75" customHeight="1">
      <c r="A62" s="32"/>
      <c r="B62" s="91" t="s">
        <v>778</v>
      </c>
      <c r="C62" s="88"/>
      <c r="D62" s="38"/>
      <c r="E62" s="38"/>
      <c r="F62" s="44"/>
      <c r="G62" s="34"/>
      <c r="H62" s="34"/>
      <c r="I62" s="34"/>
      <c r="J62" s="34"/>
      <c r="K62" s="32"/>
      <c r="L62" s="32"/>
      <c r="M62" s="32"/>
      <c r="N62" s="32"/>
      <c r="O62" s="32"/>
      <c r="P62" s="32"/>
      <c r="Q62" s="32"/>
      <c r="R62" s="32"/>
      <c r="S62" s="32"/>
      <c r="T62" s="32"/>
      <c r="U62" s="32"/>
      <c r="V62" s="32"/>
      <c r="W62" s="32"/>
      <c r="X62" s="32"/>
      <c r="Y62" s="32"/>
      <c r="Z62" s="32"/>
    </row>
    <row r="63" spans="1:26" ht="33.75" customHeight="1">
      <c r="A63" s="32"/>
      <c r="B63" s="202"/>
      <c r="C63" s="88"/>
      <c r="D63" s="38"/>
      <c r="E63" s="38"/>
      <c r="F63" s="32"/>
      <c r="G63" s="34"/>
      <c r="H63" s="34"/>
      <c r="I63" s="34"/>
      <c r="J63" s="34"/>
      <c r="K63" s="32"/>
      <c r="L63" s="32"/>
      <c r="M63" s="32"/>
      <c r="N63" s="32"/>
      <c r="O63" s="32"/>
      <c r="P63" s="32"/>
      <c r="Q63" s="32"/>
      <c r="R63" s="32"/>
      <c r="S63" s="32"/>
      <c r="T63" s="32"/>
      <c r="U63" s="32"/>
      <c r="V63" s="32"/>
      <c r="W63" s="32"/>
      <c r="X63" s="32"/>
      <c r="Y63" s="32"/>
      <c r="Z63" s="32"/>
    </row>
    <row r="64" spans="1:26" ht="33.75" customHeight="1">
      <c r="A64" s="32"/>
      <c r="B64" s="203" t="s">
        <v>315</v>
      </c>
      <c r="C64" s="38"/>
      <c r="D64" s="38"/>
      <c r="E64" s="38"/>
      <c r="F64" s="32"/>
      <c r="G64" s="34"/>
      <c r="H64" s="34"/>
      <c r="I64" s="34"/>
      <c r="J64" s="34"/>
      <c r="K64" s="32"/>
      <c r="L64" s="32"/>
      <c r="M64" s="32"/>
      <c r="N64" s="32"/>
      <c r="O64" s="32"/>
      <c r="P64" s="32"/>
      <c r="Q64" s="32"/>
      <c r="R64" s="32"/>
      <c r="S64" s="32"/>
      <c r="T64" s="32"/>
      <c r="U64" s="32"/>
      <c r="V64" s="32"/>
      <c r="W64" s="32"/>
      <c r="X64" s="32"/>
      <c r="Y64" s="32"/>
      <c r="Z64" s="32"/>
    </row>
    <row r="65" spans="1:26" ht="63.75" customHeight="1">
      <c r="A65" s="32"/>
      <c r="B65" s="97" t="s">
        <v>316</v>
      </c>
      <c r="C65" s="97" t="s">
        <v>317</v>
      </c>
      <c r="D65" s="97" t="s">
        <v>318</v>
      </c>
      <c r="E65" s="38"/>
      <c r="F65" s="32"/>
      <c r="G65" s="34"/>
      <c r="H65" s="34"/>
      <c r="I65" s="34"/>
      <c r="J65" s="34"/>
      <c r="K65" s="32"/>
      <c r="L65" s="32"/>
      <c r="M65" s="32"/>
      <c r="N65" s="32"/>
      <c r="O65" s="32"/>
      <c r="P65" s="32"/>
      <c r="Q65" s="32"/>
      <c r="R65" s="32"/>
      <c r="S65" s="32"/>
      <c r="T65" s="32"/>
      <c r="U65" s="32"/>
      <c r="V65" s="32"/>
      <c r="W65" s="32"/>
      <c r="X65" s="32"/>
      <c r="Y65" s="32"/>
      <c r="Z65" s="32"/>
    </row>
    <row r="66" spans="1:26" ht="58.5" customHeight="1">
      <c r="A66" s="32"/>
      <c r="B66" s="204">
        <v>14</v>
      </c>
      <c r="C66" s="204">
        <v>2</v>
      </c>
      <c r="D66" s="99">
        <f>C66/B66</f>
        <v>0.14285714285714285</v>
      </c>
      <c r="E66" s="38"/>
      <c r="F66" s="32"/>
      <c r="G66" s="34"/>
      <c r="H66" s="34"/>
      <c r="I66" s="34"/>
      <c r="J66" s="34"/>
      <c r="K66" s="32"/>
      <c r="L66" s="32"/>
      <c r="M66" s="32"/>
      <c r="N66" s="32"/>
      <c r="O66" s="32"/>
      <c r="P66" s="32"/>
      <c r="Q66" s="32"/>
      <c r="R66" s="32"/>
      <c r="S66" s="32"/>
      <c r="T66" s="32"/>
      <c r="U66" s="32"/>
      <c r="V66" s="32"/>
      <c r="W66" s="32"/>
      <c r="X66" s="32"/>
      <c r="Y66" s="32"/>
      <c r="Z66" s="32"/>
    </row>
    <row r="67" spans="1:26" ht="33.75" customHeight="1">
      <c r="A67" s="32"/>
      <c r="B67" s="198"/>
      <c r="C67" s="88"/>
      <c r="D67" s="38"/>
      <c r="E67" s="38"/>
      <c r="F67" s="32"/>
      <c r="G67" s="34"/>
      <c r="H67" s="34"/>
      <c r="I67" s="34"/>
      <c r="J67" s="34"/>
      <c r="K67" s="32"/>
      <c r="L67" s="32"/>
      <c r="M67" s="32"/>
      <c r="N67" s="32"/>
      <c r="O67" s="32"/>
      <c r="P67" s="32"/>
      <c r="Q67" s="32"/>
      <c r="R67" s="32"/>
      <c r="S67" s="32"/>
      <c r="T67" s="32"/>
      <c r="U67" s="32"/>
      <c r="V67" s="32"/>
      <c r="W67" s="32"/>
      <c r="X67" s="32"/>
      <c r="Y67" s="32"/>
      <c r="Z67" s="32"/>
    </row>
    <row r="68" spans="1:26" ht="33.75" customHeight="1">
      <c r="A68" s="32"/>
      <c r="B68" s="205" t="s">
        <v>779</v>
      </c>
      <c r="C68" s="88"/>
      <c r="D68" s="38"/>
      <c r="E68" s="42"/>
      <c r="F68" s="32"/>
      <c r="G68" s="34"/>
      <c r="H68" s="34"/>
      <c r="I68" s="34"/>
      <c r="J68" s="34"/>
      <c r="K68" s="32"/>
      <c r="L68" s="32"/>
      <c r="M68" s="32"/>
      <c r="N68" s="32"/>
      <c r="O68" s="32"/>
      <c r="P68" s="32"/>
      <c r="Q68" s="32"/>
      <c r="R68" s="32"/>
      <c r="S68" s="32"/>
      <c r="T68" s="32"/>
      <c r="U68" s="32"/>
      <c r="V68" s="32"/>
      <c r="W68" s="32"/>
      <c r="X68" s="32"/>
      <c r="Y68" s="32"/>
      <c r="Z68" s="32"/>
    </row>
    <row r="69" spans="1:26" ht="51.75" customHeight="1">
      <c r="A69" s="32"/>
      <c r="B69" s="100" t="s">
        <v>320</v>
      </c>
      <c r="C69" s="101" t="s">
        <v>321</v>
      </c>
      <c r="D69" s="42"/>
      <c r="E69" s="323" t="s">
        <v>322</v>
      </c>
      <c r="F69" s="324"/>
      <c r="G69" s="301"/>
      <c r="H69" s="34"/>
      <c r="I69" s="34"/>
      <c r="J69" s="34"/>
      <c r="K69" s="32"/>
      <c r="L69" s="32"/>
      <c r="M69" s="32"/>
      <c r="N69" s="32"/>
      <c r="O69" s="32"/>
      <c r="P69" s="32"/>
      <c r="Q69" s="32"/>
      <c r="R69" s="32"/>
      <c r="S69" s="32"/>
      <c r="T69" s="32"/>
      <c r="U69" s="32"/>
      <c r="V69" s="32"/>
      <c r="W69" s="32"/>
      <c r="X69" s="32"/>
      <c r="Y69" s="32"/>
      <c r="Z69" s="32"/>
    </row>
    <row r="70" spans="1:26" ht="39.75" customHeight="1">
      <c r="A70" s="32"/>
      <c r="B70" s="109" t="s">
        <v>331</v>
      </c>
      <c r="C70" s="110" t="e">
        <f>SUM(#REF!)</f>
        <v>#REF!</v>
      </c>
      <c r="D70" s="32"/>
      <c r="E70" s="325"/>
      <c r="F70" s="326"/>
      <c r="G70" s="326"/>
      <c r="H70" s="326"/>
      <c r="I70" s="319"/>
      <c r="J70" s="34"/>
      <c r="K70" s="32"/>
      <c r="L70" s="32"/>
      <c r="M70" s="32"/>
      <c r="N70" s="32"/>
      <c r="O70" s="32"/>
      <c r="P70" s="32"/>
      <c r="Q70" s="32"/>
      <c r="R70" s="32"/>
      <c r="S70" s="32"/>
      <c r="T70" s="32"/>
      <c r="U70" s="32"/>
      <c r="V70" s="32"/>
      <c r="W70" s="32"/>
      <c r="X70" s="32"/>
      <c r="Y70" s="32"/>
      <c r="Z70" s="32"/>
    </row>
    <row r="71" spans="1:26" ht="39" customHeight="1">
      <c r="A71" s="32"/>
      <c r="B71" s="206"/>
      <c r="C71" s="32"/>
      <c r="D71" s="112"/>
      <c r="E71" s="327"/>
      <c r="F71" s="328"/>
      <c r="G71" s="328"/>
      <c r="H71" s="328"/>
      <c r="I71" s="329"/>
      <c r="J71" s="34"/>
      <c r="K71" s="32"/>
      <c r="L71" s="32"/>
      <c r="M71" s="32"/>
      <c r="N71" s="32"/>
      <c r="O71" s="32"/>
      <c r="P71" s="32"/>
      <c r="Q71" s="32"/>
      <c r="R71" s="32"/>
      <c r="S71" s="32"/>
      <c r="T71" s="32"/>
      <c r="U71" s="32"/>
      <c r="V71" s="32"/>
      <c r="W71" s="32"/>
      <c r="X71" s="32"/>
      <c r="Y71" s="32"/>
      <c r="Z71" s="32"/>
    </row>
    <row r="72" spans="1:26" ht="39" customHeight="1">
      <c r="A72" s="32"/>
      <c r="B72" s="250" t="s">
        <v>656</v>
      </c>
      <c r="C72" s="32"/>
      <c r="D72" s="42"/>
      <c r="E72" s="327"/>
      <c r="F72" s="328"/>
      <c r="G72" s="328"/>
      <c r="H72" s="328"/>
      <c r="I72" s="329"/>
      <c r="J72" s="34"/>
      <c r="K72" s="32"/>
      <c r="L72" s="32"/>
      <c r="M72" s="32"/>
      <c r="N72" s="32"/>
      <c r="O72" s="32"/>
      <c r="P72" s="32"/>
      <c r="Q72" s="32"/>
      <c r="R72" s="32"/>
      <c r="S72" s="32"/>
      <c r="T72" s="32"/>
      <c r="U72" s="32"/>
      <c r="V72" s="32"/>
      <c r="W72" s="32"/>
      <c r="X72" s="32"/>
      <c r="Y72" s="32"/>
      <c r="Z72" s="32"/>
    </row>
    <row r="73" spans="1:26" ht="39" customHeight="1">
      <c r="A73" s="32"/>
      <c r="B73" s="251" t="s">
        <v>722</v>
      </c>
      <c r="C73" s="32"/>
      <c r="D73" s="42"/>
      <c r="E73" s="327"/>
      <c r="F73" s="328"/>
      <c r="G73" s="328"/>
      <c r="H73" s="328"/>
      <c r="I73" s="329"/>
      <c r="J73" s="34"/>
      <c r="K73" s="32"/>
      <c r="L73" s="32"/>
      <c r="M73" s="32"/>
      <c r="N73" s="32"/>
      <c r="O73" s="32"/>
      <c r="P73" s="32"/>
      <c r="Q73" s="32"/>
      <c r="R73" s="32"/>
      <c r="S73" s="32"/>
      <c r="T73" s="32"/>
      <c r="U73" s="32"/>
      <c r="V73" s="32"/>
      <c r="W73" s="32"/>
      <c r="X73" s="32"/>
      <c r="Y73" s="32"/>
      <c r="Z73" s="32"/>
    </row>
    <row r="74" spans="1:26" ht="39" customHeight="1">
      <c r="A74" s="32"/>
      <c r="B74" s="251" t="s">
        <v>724</v>
      </c>
      <c r="C74" s="32"/>
      <c r="D74" s="42"/>
      <c r="E74" s="327"/>
      <c r="F74" s="328"/>
      <c r="G74" s="328"/>
      <c r="H74" s="328"/>
      <c r="I74" s="329"/>
      <c r="J74" s="34"/>
      <c r="K74" s="32"/>
      <c r="L74" s="32"/>
      <c r="M74" s="32"/>
      <c r="N74" s="32"/>
      <c r="O74" s="32"/>
      <c r="P74" s="32"/>
      <c r="Q74" s="32"/>
      <c r="R74" s="32"/>
      <c r="S74" s="32"/>
      <c r="T74" s="32"/>
      <c r="U74" s="32"/>
      <c r="V74" s="32"/>
      <c r="W74" s="32"/>
      <c r="X74" s="32"/>
      <c r="Y74" s="32"/>
      <c r="Z74" s="32"/>
    </row>
    <row r="75" spans="1:26" ht="39" customHeight="1">
      <c r="A75" s="32"/>
      <c r="B75" s="251" t="s">
        <v>726</v>
      </c>
      <c r="C75" s="32"/>
      <c r="D75" s="42"/>
      <c r="E75" s="327"/>
      <c r="F75" s="328"/>
      <c r="G75" s="328"/>
      <c r="H75" s="328"/>
      <c r="I75" s="329"/>
      <c r="J75" s="34"/>
      <c r="K75" s="32"/>
      <c r="L75" s="32"/>
      <c r="M75" s="32"/>
      <c r="N75" s="32"/>
      <c r="O75" s="32"/>
      <c r="P75" s="32"/>
      <c r="Q75" s="32"/>
      <c r="R75" s="32"/>
      <c r="S75" s="32"/>
      <c r="T75" s="32"/>
      <c r="U75" s="32"/>
      <c r="V75" s="32"/>
      <c r="W75" s="32"/>
      <c r="X75" s="32"/>
      <c r="Y75" s="32"/>
      <c r="Z75" s="32"/>
    </row>
    <row r="76" spans="1:26" ht="39" customHeight="1">
      <c r="A76" s="32"/>
      <c r="B76" s="251" t="s">
        <v>728</v>
      </c>
      <c r="C76" s="32"/>
      <c r="D76" s="42"/>
      <c r="E76" s="327"/>
      <c r="F76" s="328"/>
      <c r="G76" s="328"/>
      <c r="H76" s="328"/>
      <c r="I76" s="329"/>
      <c r="J76" s="34"/>
      <c r="K76" s="32"/>
      <c r="L76" s="32"/>
      <c r="M76" s="32"/>
      <c r="N76" s="32"/>
      <c r="O76" s="32"/>
      <c r="P76" s="32"/>
      <c r="Q76" s="32"/>
      <c r="R76" s="32"/>
      <c r="S76" s="32"/>
      <c r="T76" s="32"/>
      <c r="U76" s="32"/>
      <c r="V76" s="32"/>
      <c r="W76" s="32"/>
      <c r="X76" s="32"/>
      <c r="Y76" s="32"/>
      <c r="Z76" s="32"/>
    </row>
    <row r="77" spans="1:26" ht="39" customHeight="1">
      <c r="A77" s="32"/>
      <c r="B77" s="251" t="s">
        <v>730</v>
      </c>
      <c r="C77" s="32"/>
      <c r="D77" s="42"/>
      <c r="E77" s="327"/>
      <c r="F77" s="328"/>
      <c r="G77" s="328"/>
      <c r="H77" s="328"/>
      <c r="I77" s="329"/>
      <c r="J77" s="34"/>
      <c r="K77" s="32"/>
      <c r="L77" s="32"/>
      <c r="M77" s="32"/>
      <c r="N77" s="32"/>
      <c r="O77" s="32"/>
      <c r="P77" s="32"/>
      <c r="Q77" s="32"/>
      <c r="R77" s="32"/>
      <c r="S77" s="32"/>
      <c r="T77" s="32"/>
      <c r="U77" s="32"/>
      <c r="V77" s="32"/>
      <c r="W77" s="32"/>
      <c r="X77" s="32"/>
      <c r="Y77" s="32"/>
      <c r="Z77" s="32"/>
    </row>
    <row r="78" spans="1:26" ht="39" customHeight="1">
      <c r="A78" s="32"/>
      <c r="B78" s="251" t="s">
        <v>732</v>
      </c>
      <c r="C78" s="32"/>
      <c r="D78" s="42"/>
      <c r="E78" s="327"/>
      <c r="F78" s="328"/>
      <c r="G78" s="328"/>
      <c r="H78" s="328"/>
      <c r="I78" s="329"/>
      <c r="J78" s="34"/>
      <c r="K78" s="32"/>
      <c r="L78" s="32"/>
      <c r="M78" s="32"/>
      <c r="N78" s="32"/>
      <c r="O78" s="32"/>
      <c r="P78" s="32"/>
      <c r="Q78" s="32"/>
      <c r="R78" s="32"/>
      <c r="S78" s="32"/>
      <c r="T78" s="32"/>
      <c r="U78" s="32"/>
      <c r="V78" s="32"/>
      <c r="W78" s="32"/>
      <c r="X78" s="32"/>
      <c r="Y78" s="32"/>
      <c r="Z78" s="32"/>
    </row>
    <row r="79" spans="1:26" ht="39" customHeight="1">
      <c r="A79" s="32"/>
      <c r="B79" s="251" t="s">
        <v>734</v>
      </c>
      <c r="C79" s="32"/>
      <c r="D79" s="42"/>
      <c r="E79" s="327"/>
      <c r="F79" s="328"/>
      <c r="G79" s="328"/>
      <c r="H79" s="328"/>
      <c r="I79" s="329"/>
      <c r="J79" s="34"/>
      <c r="K79" s="32"/>
      <c r="L79" s="32"/>
      <c r="M79" s="32"/>
      <c r="N79" s="32"/>
      <c r="O79" s="32"/>
      <c r="P79" s="32"/>
      <c r="Q79" s="32"/>
      <c r="R79" s="32"/>
      <c r="S79" s="32"/>
      <c r="T79" s="32"/>
      <c r="U79" s="32"/>
      <c r="V79" s="32"/>
      <c r="W79" s="32"/>
      <c r="X79" s="32"/>
      <c r="Y79" s="32"/>
      <c r="Z79" s="32"/>
    </row>
    <row r="80" spans="1:26" ht="39" customHeight="1">
      <c r="A80" s="32"/>
      <c r="B80" s="251" t="s">
        <v>736</v>
      </c>
      <c r="C80" s="32"/>
      <c r="D80" s="42"/>
      <c r="E80" s="327"/>
      <c r="F80" s="328"/>
      <c r="G80" s="328"/>
      <c r="H80" s="328"/>
      <c r="I80" s="329"/>
      <c r="J80" s="34"/>
      <c r="K80" s="32"/>
      <c r="L80" s="32"/>
      <c r="M80" s="32"/>
      <c r="N80" s="32"/>
      <c r="O80" s="32"/>
      <c r="P80" s="32"/>
      <c r="Q80" s="32"/>
      <c r="R80" s="32"/>
      <c r="S80" s="32"/>
      <c r="T80" s="32"/>
      <c r="U80" s="32"/>
      <c r="V80" s="32"/>
      <c r="W80" s="32"/>
      <c r="X80" s="32"/>
      <c r="Y80" s="32"/>
      <c r="Z80" s="32"/>
    </row>
    <row r="81" spans="1:26" ht="39" customHeight="1">
      <c r="A81" s="32"/>
      <c r="B81" s="251" t="s">
        <v>738</v>
      </c>
      <c r="C81" s="32"/>
      <c r="D81" s="42"/>
      <c r="E81" s="327"/>
      <c r="F81" s="328"/>
      <c r="G81" s="328"/>
      <c r="H81" s="328"/>
      <c r="I81" s="329"/>
      <c r="J81" s="34"/>
      <c r="K81" s="32"/>
      <c r="L81" s="32"/>
      <c r="M81" s="32"/>
      <c r="N81" s="32"/>
      <c r="O81" s="32"/>
      <c r="P81" s="32"/>
      <c r="Q81" s="32"/>
      <c r="R81" s="32"/>
      <c r="S81" s="32"/>
      <c r="T81" s="32"/>
      <c r="U81" s="32"/>
      <c r="V81" s="32"/>
      <c r="W81" s="32"/>
      <c r="X81" s="32"/>
      <c r="Y81" s="32"/>
      <c r="Z81" s="32"/>
    </row>
    <row r="82" spans="1:26" ht="39" customHeight="1">
      <c r="A82" s="32"/>
      <c r="B82" s="251" t="s">
        <v>740</v>
      </c>
      <c r="C82" s="32"/>
      <c r="D82" s="42"/>
      <c r="E82" s="327"/>
      <c r="F82" s="328"/>
      <c r="G82" s="328"/>
      <c r="H82" s="328"/>
      <c r="I82" s="329"/>
      <c r="J82" s="34"/>
      <c r="K82" s="32"/>
      <c r="L82" s="32"/>
      <c r="M82" s="32"/>
      <c r="N82" s="32"/>
      <c r="O82" s="32"/>
      <c r="P82" s="32"/>
      <c r="Q82" s="32"/>
      <c r="R82" s="32"/>
      <c r="S82" s="32"/>
      <c r="T82" s="32"/>
      <c r="U82" s="32"/>
      <c r="V82" s="32"/>
      <c r="W82" s="32"/>
      <c r="X82" s="32"/>
      <c r="Y82" s="32"/>
      <c r="Z82" s="32"/>
    </row>
    <row r="83" spans="1:26" ht="39" customHeight="1">
      <c r="A83" s="32"/>
      <c r="B83" s="251" t="s">
        <v>780</v>
      </c>
      <c r="C83" s="32"/>
      <c r="D83" s="42"/>
      <c r="E83" s="327"/>
      <c r="F83" s="328"/>
      <c r="G83" s="328"/>
      <c r="H83" s="328"/>
      <c r="I83" s="329"/>
      <c r="J83" s="34"/>
      <c r="K83" s="32"/>
      <c r="L83" s="32"/>
      <c r="M83" s="32"/>
      <c r="N83" s="32"/>
      <c r="O83" s="32"/>
      <c r="P83" s="32"/>
      <c r="Q83" s="32"/>
      <c r="R83" s="32"/>
      <c r="S83" s="32"/>
      <c r="T83" s="32"/>
      <c r="U83" s="32"/>
      <c r="V83" s="32"/>
      <c r="W83" s="32"/>
      <c r="X83" s="32"/>
      <c r="Y83" s="32"/>
      <c r="Z83" s="32"/>
    </row>
    <row r="84" spans="1:26" ht="39" customHeight="1">
      <c r="A84" s="32"/>
      <c r="B84" s="251" t="s">
        <v>781</v>
      </c>
      <c r="C84" s="32"/>
      <c r="D84" s="42"/>
      <c r="E84" s="327"/>
      <c r="F84" s="328"/>
      <c r="G84" s="328"/>
      <c r="H84" s="328"/>
      <c r="I84" s="329"/>
      <c r="J84" s="34"/>
      <c r="K84" s="32"/>
      <c r="L84" s="32"/>
      <c r="M84" s="32"/>
      <c r="N84" s="32"/>
      <c r="O84" s="32"/>
      <c r="P84" s="32"/>
      <c r="Q84" s="32"/>
      <c r="R84" s="32"/>
      <c r="S84" s="32"/>
      <c r="T84" s="32"/>
      <c r="U84" s="32"/>
      <c r="V84" s="32"/>
      <c r="W84" s="32"/>
      <c r="X84" s="32"/>
      <c r="Y84" s="32"/>
      <c r="Z84" s="32"/>
    </row>
    <row r="85" spans="1:26" ht="39" customHeight="1">
      <c r="A85" s="32"/>
      <c r="B85" s="251" t="s">
        <v>782</v>
      </c>
      <c r="C85" s="32"/>
      <c r="D85" s="42"/>
      <c r="E85" s="327"/>
      <c r="F85" s="328"/>
      <c r="G85" s="328"/>
      <c r="H85" s="328"/>
      <c r="I85" s="329"/>
      <c r="J85" s="34"/>
      <c r="K85" s="32"/>
      <c r="L85" s="32"/>
      <c r="M85" s="32"/>
      <c r="N85" s="32"/>
      <c r="O85" s="32"/>
      <c r="P85" s="32"/>
      <c r="Q85" s="32"/>
      <c r="R85" s="32"/>
      <c r="S85" s="32"/>
      <c r="T85" s="32"/>
      <c r="U85" s="32"/>
      <c r="V85" s="32"/>
      <c r="W85" s="32"/>
      <c r="X85" s="32"/>
      <c r="Y85" s="32"/>
      <c r="Z85" s="32"/>
    </row>
    <row r="86" spans="1:26" ht="39" customHeight="1">
      <c r="A86" s="32"/>
      <c r="B86" s="251" t="s">
        <v>783</v>
      </c>
      <c r="C86" s="32"/>
      <c r="D86" s="42"/>
      <c r="E86" s="327"/>
      <c r="F86" s="328"/>
      <c r="G86" s="328"/>
      <c r="H86" s="328"/>
      <c r="I86" s="329"/>
      <c r="J86" s="34"/>
      <c r="K86" s="32"/>
      <c r="L86" s="32"/>
      <c r="M86" s="32"/>
      <c r="N86" s="32"/>
      <c r="O86" s="32"/>
      <c r="P86" s="32"/>
      <c r="Q86" s="32"/>
      <c r="R86" s="32"/>
      <c r="S86" s="32"/>
      <c r="T86" s="32"/>
      <c r="U86" s="32"/>
      <c r="V86" s="32"/>
      <c r="W86" s="32"/>
      <c r="X86" s="32"/>
      <c r="Y86" s="32"/>
      <c r="Z86" s="32"/>
    </row>
    <row r="87" spans="1:26" ht="70.5" customHeight="1">
      <c r="A87" s="367"/>
      <c r="B87" s="206"/>
      <c r="C87" s="32"/>
      <c r="D87" s="32"/>
      <c r="E87" s="320"/>
      <c r="F87" s="330"/>
      <c r="G87" s="330"/>
      <c r="H87" s="330"/>
      <c r="I87" s="321"/>
      <c r="J87" s="34"/>
      <c r="K87" s="32"/>
      <c r="L87" s="32"/>
      <c r="M87" s="32"/>
      <c r="N87" s="32"/>
      <c r="O87" s="32"/>
      <c r="P87" s="32"/>
      <c r="Q87" s="32"/>
      <c r="R87" s="32"/>
      <c r="S87" s="32"/>
      <c r="T87" s="32"/>
      <c r="U87" s="32"/>
      <c r="V87" s="32"/>
      <c r="W87" s="32"/>
      <c r="X87" s="32"/>
      <c r="Y87" s="32"/>
      <c r="Z87" s="32"/>
    </row>
    <row r="88" spans="1:26" ht="26.25" customHeight="1">
      <c r="A88" s="368"/>
      <c r="B88" s="206"/>
      <c r="C88" s="32"/>
      <c r="D88" s="32"/>
      <c r="E88" s="375" t="s">
        <v>784</v>
      </c>
      <c r="F88" s="326"/>
      <c r="G88" s="326"/>
      <c r="H88" s="326"/>
      <c r="I88" s="319"/>
      <c r="J88" s="34"/>
      <c r="K88" s="32"/>
      <c r="L88" s="32"/>
      <c r="M88" s="32"/>
      <c r="N88" s="32"/>
      <c r="O88" s="32"/>
      <c r="P88" s="32"/>
      <c r="Q88" s="32"/>
      <c r="R88" s="32"/>
      <c r="S88" s="32"/>
      <c r="T88" s="32"/>
      <c r="U88" s="32"/>
      <c r="V88" s="32"/>
      <c r="W88" s="32"/>
      <c r="X88" s="32"/>
      <c r="Y88" s="32"/>
      <c r="Z88" s="32"/>
    </row>
    <row r="89" spans="1:26" ht="26.25" customHeight="1">
      <c r="A89" s="368"/>
      <c r="B89" s="206"/>
      <c r="C89" s="32"/>
      <c r="D89" s="32"/>
      <c r="E89" s="327"/>
      <c r="F89" s="328"/>
      <c r="G89" s="328"/>
      <c r="H89" s="328"/>
      <c r="I89" s="329"/>
      <c r="J89" s="34"/>
      <c r="K89" s="32"/>
      <c r="L89" s="32"/>
      <c r="M89" s="32"/>
      <c r="N89" s="32"/>
      <c r="O89" s="32"/>
      <c r="P89" s="32"/>
      <c r="Q89" s="32"/>
      <c r="R89" s="32"/>
      <c r="S89" s="32"/>
      <c r="T89" s="32"/>
      <c r="U89" s="32"/>
      <c r="V89" s="32"/>
      <c r="W89" s="32"/>
      <c r="X89" s="32"/>
      <c r="Y89" s="32"/>
      <c r="Z89" s="32"/>
    </row>
    <row r="90" spans="1:26" ht="34.5" customHeight="1">
      <c r="A90" s="368"/>
      <c r="B90" s="206"/>
      <c r="C90" s="32"/>
      <c r="D90" s="32" t="s">
        <v>470</v>
      </c>
      <c r="E90" s="320"/>
      <c r="F90" s="330"/>
      <c r="G90" s="330"/>
      <c r="H90" s="330"/>
      <c r="I90" s="321"/>
      <c r="J90" s="34"/>
      <c r="K90" s="32"/>
      <c r="L90" s="32"/>
      <c r="M90" s="32"/>
      <c r="N90" s="32"/>
      <c r="O90" s="32"/>
      <c r="P90" s="32"/>
      <c r="Q90" s="32"/>
      <c r="R90" s="32"/>
      <c r="S90" s="32"/>
      <c r="T90" s="32"/>
      <c r="U90" s="32"/>
      <c r="V90" s="32"/>
      <c r="W90" s="32"/>
      <c r="X90" s="32"/>
      <c r="Y90" s="32"/>
      <c r="Z90" s="32"/>
    </row>
    <row r="91" spans="1:26" ht="34.5" customHeight="1">
      <c r="A91" s="369"/>
      <c r="B91" s="206"/>
      <c r="C91" s="32"/>
      <c r="D91" s="32"/>
      <c r="E91" s="181"/>
      <c r="F91" s="181"/>
      <c r="G91" s="181"/>
      <c r="H91" s="181"/>
      <c r="I91" s="181"/>
      <c r="J91" s="34"/>
      <c r="K91" s="32"/>
      <c r="L91" s="32"/>
      <c r="M91" s="32"/>
      <c r="N91" s="32"/>
      <c r="O91" s="32"/>
      <c r="P91" s="32"/>
      <c r="Q91" s="32"/>
      <c r="R91" s="32"/>
      <c r="S91" s="32"/>
      <c r="T91" s="32"/>
      <c r="U91" s="32"/>
      <c r="V91" s="32"/>
      <c r="W91" s="32"/>
      <c r="X91" s="32"/>
      <c r="Y91" s="32"/>
      <c r="Z91" s="32"/>
    </row>
  </sheetData>
  <mergeCells count="12">
    <mergeCell ref="B39:D41"/>
    <mergeCell ref="B46:D46"/>
    <mergeCell ref="B2:G3"/>
    <mergeCell ref="B4:G5"/>
    <mergeCell ref="B7:G7"/>
    <mergeCell ref="B8:D8"/>
    <mergeCell ref="E8:G8"/>
    <mergeCell ref="B48:C48"/>
    <mergeCell ref="E69:G69"/>
    <mergeCell ref="E70:I87"/>
    <mergeCell ref="A87:A91"/>
    <mergeCell ref="E88:I90"/>
  </mergeCells>
  <dataValidations count="2">
    <dataValidation type="list" allowBlank="1" showInputMessage="1" showErrorMessage="1" prompt=" -  - " sqref="E8" xr:uid="{00000000-0002-0000-0800-000000000000}">
      <formula1>$N$7:$N$29</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7" xr:uid="{00000000-0002-0000-0800-000001000000}">
      <formula1>"UFSJ,CSA,CDB,CTAN,CCO,CAP,CSL,3 campi SJDR"</formula1>
    </dataValidation>
  </dataValidation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OBJETIVO_SETORIAL_01</vt:lpstr>
      <vt:lpstr>GESTAO_DE_RISCOS_01</vt:lpstr>
      <vt:lpstr>OBJETIVO_SETORIAL_02</vt:lpstr>
      <vt:lpstr>GESTAO_DE_RISCOS_02</vt:lpstr>
      <vt:lpstr>OBJETIVO_SETORIAL_03</vt:lpstr>
      <vt:lpstr>GESTAO_DE_RISCOS_03</vt:lpstr>
      <vt:lpstr>OBJETIVO_SETORIAL_04</vt:lpstr>
      <vt:lpstr>GESTAO_DE_RISCOS_04</vt:lpstr>
      <vt:lpstr>OBJETIVO_SETORIAL_05</vt:lpstr>
      <vt:lpstr>GESTAO_DE_RISCOS_05</vt:lpstr>
      <vt:lpstr>lista</vt:lpstr>
      <vt:lpstr>risco</vt:lpstr>
      <vt:lpstr>ACOES</vt:lpstr>
      <vt:lpstr>Controle</vt:lpstr>
      <vt:lpstr>Probabilidade_Impacto</vt:lpstr>
      <vt:lpstr>Tipos_de_Riscos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Victor Vidal</cp:lastModifiedBy>
  <dcterms:created xsi:type="dcterms:W3CDTF">2017-04-06T13:59:00Z</dcterms:created>
  <dcterms:modified xsi:type="dcterms:W3CDTF">2022-01-25T17:17:46Z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1046-11.2.0.8668</vt:lpwstr>
  </property>
</Properties>
</file>